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АНО ИДПО МФЦ\ФРП - FEFLP-QCBS-4.21-1\2 этап\Учебное пособие\Учебное пособие+приложения\МР\МР 2.3\"/>
    </mc:Choice>
  </mc:AlternateContent>
  <bookViews>
    <workbookView xWindow="0" yWindow="510" windowWidth="22980" windowHeight="9630"/>
  </bookViews>
  <sheets>
    <sheet name="Пенсии " sheetId="1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12" l="1"/>
  <c r="P16" i="12" s="1"/>
  <c r="P11" i="12"/>
  <c r="C530" i="12"/>
  <c r="C522" i="12"/>
  <c r="C510" i="12"/>
  <c r="C498" i="12"/>
  <c r="C486" i="12"/>
  <c r="C474" i="12"/>
  <c r="C462" i="12"/>
  <c r="C450" i="12"/>
  <c r="C438" i="12"/>
  <c r="C426" i="12"/>
  <c r="C414" i="12"/>
  <c r="C402" i="12"/>
  <c r="C390" i="12"/>
  <c r="C378" i="12"/>
  <c r="C366" i="12"/>
  <c r="C354" i="12"/>
  <c r="C342" i="12"/>
  <c r="C330" i="12"/>
  <c r="C318" i="12"/>
  <c r="C306" i="12"/>
  <c r="C294" i="12"/>
  <c r="C282" i="12"/>
  <c r="C270" i="12"/>
  <c r="C258" i="12"/>
  <c r="C246" i="12"/>
  <c r="C234" i="12"/>
  <c r="C222" i="12"/>
  <c r="C210" i="12"/>
  <c r="C198" i="12"/>
  <c r="C186" i="12"/>
  <c r="C174" i="12"/>
  <c r="C162" i="12"/>
  <c r="C150" i="12"/>
  <c r="C138" i="12"/>
  <c r="C126" i="12"/>
  <c r="C114" i="12"/>
  <c r="C102" i="12"/>
  <c r="C90" i="12"/>
  <c r="C78" i="12"/>
  <c r="C66" i="12"/>
  <c r="C54" i="12"/>
  <c r="C42" i="12"/>
  <c r="C30" i="12"/>
  <c r="B22" i="12"/>
  <c r="B23" i="12"/>
  <c r="B24" i="12"/>
  <c r="B25" i="12"/>
  <c r="B26" i="12" s="1"/>
  <c r="B27" i="12" s="1"/>
  <c r="B28" i="12" s="1"/>
  <c r="B29" i="12" s="1"/>
  <c r="B30" i="12" s="1"/>
  <c r="B20" i="12"/>
  <c r="B21" i="12"/>
  <c r="B19" i="12"/>
  <c r="A24" i="12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22" i="12"/>
  <c r="A23" i="12" s="1"/>
  <c r="A20" i="12"/>
  <c r="A21" i="12" s="1"/>
  <c r="A19" i="12"/>
  <c r="B18" i="12"/>
  <c r="C14" i="12"/>
  <c r="B31" i="12" l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l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J13" i="12"/>
  <c r="B55" i="12" l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l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l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l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l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l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l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l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l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l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l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l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l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l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l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l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l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l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l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l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l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l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l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l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l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l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l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l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l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l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l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l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l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l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l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l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l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l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l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l="1"/>
  <c r="B524" i="12" s="1"/>
  <c r="B525" i="12" s="1"/>
  <c r="B526" i="12" s="1"/>
  <c r="B527" i="12" s="1"/>
  <c r="B528" i="12" s="1"/>
  <c r="B529" i="12" s="1"/>
  <c r="B530" i="12" s="1"/>
  <c r="B17" i="12" s="1"/>
  <c r="C17" i="12" l="1"/>
  <c r="J14" i="12" l="1"/>
</calcChain>
</file>

<file path=xl/sharedStrings.xml><?xml version="1.0" encoding="utf-8"?>
<sst xmlns="http://schemas.openxmlformats.org/spreadsheetml/2006/main" count="29" uniqueCount="29">
  <si>
    <t xml:space="preserve">1. </t>
  </si>
  <si>
    <t>Дата</t>
  </si>
  <si>
    <t>Возраст, лет</t>
  </si>
  <si>
    <t>Выход на пенсию, лет</t>
  </si>
  <si>
    <t xml:space="preserve">Начало </t>
  </si>
  <si>
    <t xml:space="preserve">Ежемесячный взнос </t>
  </si>
  <si>
    <t xml:space="preserve">Завершение </t>
  </si>
  <si>
    <t xml:space="preserve">в 2017 такой результат в среднем показали управляющие компании по накопительным суммам будущих пенсий </t>
  </si>
  <si>
    <t>Всего</t>
  </si>
  <si>
    <t xml:space="preserve">Накопленная сумма </t>
  </si>
  <si>
    <t>Всего сумма взносов за 42 г.</t>
  </si>
  <si>
    <t>&lt;= это десять процентов от заработка. Годовой заработок</t>
  </si>
  <si>
    <t xml:space="preserve">К выходу на пенсию мужчина накопит </t>
  </si>
  <si>
    <t>в т.ч. %</t>
  </si>
  <si>
    <t>годовых заработка</t>
  </si>
  <si>
    <t xml:space="preserve">Пенсионная схема -«схема с установленными взносами»  (у фонда нет обязательства НПФ показывать строго определенный уровень доходности) </t>
  </si>
  <si>
    <t>https://www.kommersant.ru/doc/3618518</t>
  </si>
  <si>
    <t>Доходность управления (% сложные)</t>
  </si>
  <si>
    <t>Ежемесячный взнос и ставку можно менять</t>
  </si>
  <si>
    <t xml:space="preserve">Коэффициент замещения </t>
  </si>
  <si>
    <t>3. Выплаты из накопленой суммы составит</t>
  </si>
  <si>
    <t xml:space="preserve">4. Общая пенсия (1.+3.)  </t>
  </si>
  <si>
    <t>Модель расчета коэфициента замещения заработной платы для возможного преподавания учащимся</t>
  </si>
  <si>
    <r>
      <t xml:space="preserve">Страховая пенсия ( </t>
    </r>
    <r>
      <rPr>
        <b/>
        <sz val="11"/>
        <color rgb="FFFF0000"/>
        <rFont val="Calibri"/>
        <family val="2"/>
        <charset val="204"/>
        <scheme val="minor"/>
      </rPr>
      <t>допустим 36% от заработка</t>
    </r>
    <r>
      <rPr>
        <b/>
        <sz val="11"/>
        <color theme="1"/>
        <rFont val="Calibri"/>
        <family val="2"/>
        <charset val="204"/>
        <scheme val="minor"/>
      </rPr>
      <t>)</t>
    </r>
  </si>
  <si>
    <t>2. Возраст дожитиия - 15 лет (до 80 лет) или 180 месяцев</t>
  </si>
  <si>
    <t>или коэфициент замещения  108%</t>
  </si>
  <si>
    <t xml:space="preserve"> Расчет приближенный! Все нужно уточнять у НПФ!</t>
  </si>
  <si>
    <t>См. Слайд 27</t>
  </si>
  <si>
    <t xml:space="preserve"> Приложение 2 "Методическая разработка по информированию, консультированию работающего населения и предпенсионеров «Способы формирования будущей пенсии для работающего населения. Статус предпенсионера, его права» (для посетителей отделений МФЦ, отделений ПФР)" 
Контракт № FEFLP/QCBS-4.21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</si>
</sst>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7030A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4"/>
      <color rgb="FF953735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0" fillId="0" borderId="0" xfId="0" applyFill="1" applyBorder="1"/>
    <xf numFmtId="44" fontId="0" fillId="0" borderId="0" xfId="0" applyNumberFormat="1"/>
    <xf numFmtId="44" fontId="4" fillId="0" borderId="0" xfId="0" applyNumberFormat="1" applyFont="1" applyBorder="1"/>
    <xf numFmtId="14" fontId="0" fillId="0" borderId="1" xfId="0" applyNumberFormat="1" applyBorder="1"/>
    <xf numFmtId="44" fontId="0" fillId="0" borderId="1" xfId="0" applyNumberFormat="1" applyBorder="1"/>
    <xf numFmtId="9" fontId="0" fillId="0" borderId="0" xfId="0" applyNumberFormat="1"/>
    <xf numFmtId="4" fontId="0" fillId="0" borderId="0" xfId="0" applyNumberFormat="1" applyBorder="1"/>
    <xf numFmtId="14" fontId="1" fillId="0" borderId="0" xfId="0" applyNumberFormat="1" applyFont="1" applyBorder="1"/>
    <xf numFmtId="14" fontId="0" fillId="0" borderId="0" xfId="0" applyNumberFormat="1" applyBorder="1"/>
    <xf numFmtId="0" fontId="2" fillId="0" borderId="0" xfId="0" applyFont="1" applyBorder="1"/>
    <xf numFmtId="4" fontId="1" fillId="3" borderId="1" xfId="0" applyNumberFormat="1" applyFont="1" applyFill="1" applyBorder="1" applyAlignment="1">
      <alignment horizontal="right"/>
    </xf>
    <xf numFmtId="44" fontId="1" fillId="3" borderId="1" xfId="0" applyNumberFormat="1" applyFont="1" applyFill="1" applyBorder="1"/>
    <xf numFmtId="4" fontId="1" fillId="0" borderId="1" xfId="0" applyNumberFormat="1" applyFont="1" applyFill="1" applyBorder="1"/>
    <xf numFmtId="0" fontId="1" fillId="0" borderId="1" xfId="0" applyFont="1" applyBorder="1"/>
    <xf numFmtId="4" fontId="1" fillId="3" borderId="14" xfId="0" applyNumberFormat="1" applyFont="1" applyFill="1" applyBorder="1"/>
    <xf numFmtId="0" fontId="1" fillId="3" borderId="10" xfId="0" applyFont="1" applyFill="1" applyBorder="1"/>
    <xf numFmtId="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0" fontId="1" fillId="3" borderId="1" xfId="0" applyNumberFormat="1" applyFont="1" applyFill="1" applyBorder="1" applyAlignment="1">
      <alignment horizontal="center"/>
    </xf>
    <xf numFmtId="44" fontId="1" fillId="7" borderId="1" xfId="0" applyNumberFormat="1" applyFont="1" applyFill="1" applyBorder="1"/>
    <xf numFmtId="0" fontId="1" fillId="6" borderId="11" xfId="0" applyFont="1" applyFill="1" applyBorder="1"/>
    <xf numFmtId="0" fontId="0" fillId="6" borderId="12" xfId="0" applyFill="1" applyBorder="1"/>
    <xf numFmtId="0" fontId="1" fillId="6" borderId="12" xfId="0" applyFont="1" applyFill="1" applyBorder="1"/>
    <xf numFmtId="0" fontId="1" fillId="6" borderId="13" xfId="0" applyFont="1" applyFill="1" applyBorder="1"/>
    <xf numFmtId="2" fontId="1" fillId="6" borderId="12" xfId="0" applyNumberFormat="1" applyFont="1" applyFill="1" applyBorder="1" applyAlignment="1">
      <alignment horizontal="left"/>
    </xf>
    <xf numFmtId="4" fontId="1" fillId="0" borderId="0" xfId="0" applyNumberFormat="1" applyFont="1" applyBorder="1"/>
    <xf numFmtId="0" fontId="1" fillId="0" borderId="0" xfId="0" applyNumberFormat="1" applyFont="1" applyBorder="1"/>
    <xf numFmtId="4" fontId="2" fillId="0" borderId="0" xfId="0" applyNumberFormat="1" applyFont="1" applyBorder="1"/>
    <xf numFmtId="0" fontId="7" fillId="0" borderId="0" xfId="0" applyFont="1" applyAlignment="1">
      <alignment vertical="center" readingOrder="1"/>
    </xf>
    <xf numFmtId="9" fontId="6" fillId="0" borderId="0" xfId="0" applyNumberFormat="1" applyFont="1"/>
    <xf numFmtId="0" fontId="6" fillId="0" borderId="0" xfId="0" applyFont="1" applyBorder="1"/>
    <xf numFmtId="9" fontId="4" fillId="0" borderId="0" xfId="0" applyNumberFormat="1" applyFont="1"/>
    <xf numFmtId="44" fontId="1" fillId="2" borderId="1" xfId="0" applyNumberFormat="1" applyFont="1" applyFill="1" applyBorder="1"/>
    <xf numFmtId="10" fontId="1" fillId="2" borderId="1" xfId="0" applyNumberFormat="1" applyFont="1" applyFill="1" applyBorder="1"/>
    <xf numFmtId="4" fontId="4" fillId="0" borderId="0" xfId="0" applyNumberFormat="1" applyFont="1" applyBorder="1"/>
    <xf numFmtId="0" fontId="1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1" fillId="6" borderId="8" xfId="0" applyFont="1" applyFill="1" applyBorder="1"/>
    <xf numFmtId="0" fontId="1" fillId="6" borderId="0" xfId="0" applyFont="1" applyFill="1" applyBorder="1"/>
    <xf numFmtId="0" fontId="1" fillId="6" borderId="5" xfId="0" applyFont="1" applyFill="1" applyBorder="1"/>
    <xf numFmtId="44" fontId="1" fillId="6" borderId="0" xfId="0" applyNumberFormat="1" applyFont="1" applyFill="1" applyBorder="1"/>
    <xf numFmtId="0" fontId="0" fillId="6" borderId="0" xfId="0" applyFill="1" applyBorder="1"/>
    <xf numFmtId="0" fontId="0" fillId="6" borderId="5" xfId="0" applyFill="1" applyBorder="1"/>
    <xf numFmtId="0" fontId="0" fillId="6" borderId="9" xfId="0" applyFill="1" applyBorder="1"/>
    <xf numFmtId="44" fontId="1" fillId="6" borderId="6" xfId="0" applyNumberFormat="1" applyFont="1" applyFill="1" applyBorder="1"/>
    <xf numFmtId="44" fontId="0" fillId="0" borderId="0" xfId="0" applyNumberFormat="1" applyBorder="1"/>
    <xf numFmtId="1" fontId="0" fillId="0" borderId="0" xfId="0" applyNumberFormat="1" applyBorder="1"/>
    <xf numFmtId="0" fontId="2" fillId="6" borderId="6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175260</xdr:colOff>
      <xdr:row>17</xdr:row>
      <xdr:rowOff>99060</xdr:rowOff>
    </xdr:from>
    <xdr:to>
      <xdr:col>6</xdr:col>
      <xdr:colOff>381000</xdr:colOff>
      <xdr:row>24</xdr:row>
      <xdr:rowOff>45720</xdr:rowOff>
    </xdr:to>
    <xdr:sp macro="" textlink="">
      <xdr:nvSpPr>
        <xdr:cNvPr id="2" name="Овал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4267200" y="3291840"/>
          <a:ext cx="1592580" cy="1226820"/>
        </a:xfrm>
        <a:prstGeom prst="ellipse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="1">
              <a:solidFill>
                <a:srgbClr val="C00000"/>
              </a:solidFill>
            </a:rPr>
            <a:t>Вывод: Долгосрочные</a:t>
          </a:r>
          <a:r>
            <a:rPr lang="ru-RU" sz="1100" b="1" baseline="0">
              <a:solidFill>
                <a:srgbClr val="C00000"/>
              </a:solidFill>
            </a:rPr>
            <a:t> цели выполнимы</a:t>
          </a:r>
          <a:endParaRPr lang="ru-RU" sz="1100" b="1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7"/>
  <sheetViews>
    <sheetView tabSelected="1" workbookViewId="0">
      <selection activeCell="D11" sqref="D11"/>
    </sheetView>
  </sheetViews>
  <sheetFormatPr defaultRowHeight="15" x14ac:dyDescent="0.25"/>
  <cols>
    <col min="1" max="1" width="12.5703125" style="1" customWidth="1"/>
    <col min="2" max="2" width="21.5703125" style="1" customWidth="1"/>
    <col min="3" max="3" width="14.28515625" style="1" bestFit="1" customWidth="1"/>
    <col min="4" max="5" width="11.28515625" style="1" bestFit="1" customWidth="1"/>
    <col min="6" max="7" width="8.85546875" style="1"/>
    <col min="8" max="8" width="14.28515625" style="1" bestFit="1" customWidth="1"/>
    <col min="9" max="9" width="8.85546875" style="1"/>
    <col min="10" max="10" width="14.28515625" style="1" bestFit="1" customWidth="1"/>
    <col min="11" max="13" width="8.85546875" style="1"/>
    <col min="14" max="14" width="1.7109375" style="1" customWidth="1"/>
    <col min="15" max="15" width="8.85546875" style="1"/>
    <col min="16" max="16" width="11.7109375" bestFit="1" customWidth="1"/>
    <col min="19" max="19" width="6.28515625" customWidth="1"/>
    <col min="20" max="20" width="7" customWidth="1"/>
  </cols>
  <sheetData>
    <row r="1" spans="1:20" ht="14.45" customHeight="1" x14ac:dyDescent="0.25">
      <c r="A1" s="56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x14ac:dyDescent="0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x14ac:dyDescent="0.2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1"/>
    </row>
    <row r="4" spans="1:20" ht="15.75" thickBot="1" x14ac:dyDescent="0.3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4"/>
    </row>
    <row r="5" spans="1:20" ht="15.75" thickBot="1" x14ac:dyDescent="0.3">
      <c r="A5" s="53" t="s">
        <v>22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5"/>
    </row>
    <row r="6" spans="1:20" x14ac:dyDescent="0.25">
      <c r="C6" s="10"/>
      <c r="D6" s="8"/>
      <c r="E6" s="8"/>
    </row>
    <row r="7" spans="1:20" ht="18.75" x14ac:dyDescent="0.25">
      <c r="A7" s="30" t="s">
        <v>15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20" ht="15.75" thickBot="1" x14ac:dyDescent="0.3">
      <c r="A8" s="11" t="s">
        <v>27</v>
      </c>
      <c r="B8" s="8"/>
      <c r="C8" s="10"/>
      <c r="D8" s="8"/>
      <c r="E8" s="8"/>
    </row>
    <row r="9" spans="1:20" x14ac:dyDescent="0.25">
      <c r="A9" s="27" t="s">
        <v>2</v>
      </c>
      <c r="B9" s="27"/>
      <c r="C9" s="28">
        <v>23</v>
      </c>
      <c r="D9" s="8"/>
      <c r="E9" s="8"/>
      <c r="H9" s="48"/>
      <c r="O9" s="37" t="s">
        <v>19</v>
      </c>
      <c r="P9" s="38"/>
      <c r="Q9" s="38"/>
      <c r="R9" s="38"/>
      <c r="S9" s="38"/>
      <c r="T9" s="39"/>
    </row>
    <row r="10" spans="1:20" x14ac:dyDescent="0.25">
      <c r="A10" s="27" t="s">
        <v>3</v>
      </c>
      <c r="B10" s="27"/>
      <c r="C10" s="28">
        <v>65</v>
      </c>
      <c r="D10" s="8"/>
      <c r="E10" s="8"/>
      <c r="O10" s="40" t="s">
        <v>0</v>
      </c>
      <c r="P10" s="41" t="s">
        <v>23</v>
      </c>
      <c r="Q10" s="41"/>
      <c r="R10" s="41"/>
      <c r="S10" s="41"/>
      <c r="T10" s="42"/>
    </row>
    <row r="11" spans="1:20" x14ac:dyDescent="0.25">
      <c r="A11" s="27" t="s">
        <v>4</v>
      </c>
      <c r="B11" s="27"/>
      <c r="C11" s="9">
        <v>43475</v>
      </c>
      <c r="D11" s="29" t="s">
        <v>26</v>
      </c>
      <c r="E11" s="8"/>
      <c r="O11" s="40"/>
      <c r="P11" s="43">
        <f>20000*0.36</f>
        <v>7200</v>
      </c>
      <c r="Q11" s="41"/>
      <c r="R11" s="41"/>
      <c r="S11" s="41"/>
      <c r="T11" s="42"/>
    </row>
    <row r="12" spans="1:20" x14ac:dyDescent="0.25">
      <c r="A12" s="27" t="s">
        <v>6</v>
      </c>
      <c r="B12" s="27"/>
      <c r="C12" s="9">
        <v>58816</v>
      </c>
      <c r="D12" s="8"/>
      <c r="E12" s="8"/>
      <c r="O12" s="40" t="s">
        <v>24</v>
      </c>
      <c r="P12" s="41"/>
      <c r="Q12" s="41"/>
      <c r="R12" s="41"/>
      <c r="S12" s="41"/>
      <c r="T12" s="42"/>
    </row>
    <row r="13" spans="1:20" ht="15.75" thickBot="1" x14ac:dyDescent="0.3">
      <c r="A13" s="14" t="s">
        <v>5</v>
      </c>
      <c r="B13" s="15"/>
      <c r="C13" s="34">
        <v>2000</v>
      </c>
      <c r="D13" s="33" t="s">
        <v>11</v>
      </c>
      <c r="E13" s="8"/>
      <c r="J13" s="4">
        <f>12*100*C13/10</f>
        <v>240000</v>
      </c>
      <c r="O13" s="40" t="s">
        <v>20</v>
      </c>
      <c r="P13" s="41"/>
      <c r="Q13" s="41"/>
      <c r="R13" s="41"/>
      <c r="S13" s="41"/>
      <c r="T13" s="42"/>
    </row>
    <row r="14" spans="1:20" ht="15.75" thickBot="1" x14ac:dyDescent="0.3">
      <c r="A14" s="14" t="s">
        <v>10</v>
      </c>
      <c r="B14" s="15"/>
      <c r="C14" s="21">
        <f>C13*42*12</f>
        <v>1008000</v>
      </c>
      <c r="D14" s="7"/>
      <c r="E14" s="8"/>
      <c r="F14" s="22" t="s">
        <v>12</v>
      </c>
      <c r="G14" s="23"/>
      <c r="H14" s="23"/>
      <c r="I14" s="23"/>
      <c r="J14" s="26">
        <f>B17/J13</f>
        <v>10.426278353360038</v>
      </c>
      <c r="K14" s="24" t="s">
        <v>14</v>
      </c>
      <c r="L14" s="25"/>
      <c r="M14" s="2"/>
      <c r="O14" s="40"/>
      <c r="P14" s="43">
        <f>B17/180</f>
        <v>13901.704471146717</v>
      </c>
      <c r="Q14" s="41"/>
      <c r="R14" s="41"/>
      <c r="S14" s="41"/>
      <c r="T14" s="42"/>
    </row>
    <row r="15" spans="1:20" x14ac:dyDescent="0.25">
      <c r="A15" s="16" t="s">
        <v>17</v>
      </c>
      <c r="B15" s="17"/>
      <c r="C15" s="35">
        <v>3.7999999999999999E-2</v>
      </c>
      <c r="D15" s="33" t="s">
        <v>7</v>
      </c>
      <c r="E15" s="8"/>
      <c r="O15" s="40" t="s">
        <v>21</v>
      </c>
      <c r="P15" s="44"/>
      <c r="Q15" s="44"/>
      <c r="R15" s="44"/>
      <c r="S15" s="44"/>
      <c r="T15" s="45"/>
    </row>
    <row r="16" spans="1:20" ht="15.75" thickBot="1" x14ac:dyDescent="0.3">
      <c r="A16" s="18" t="s">
        <v>1</v>
      </c>
      <c r="B16" s="19" t="s">
        <v>9</v>
      </c>
      <c r="C16" s="20" t="s">
        <v>13</v>
      </c>
      <c r="D16" s="31" t="s">
        <v>16</v>
      </c>
      <c r="E16" s="8"/>
      <c r="O16" s="46"/>
      <c r="P16" s="47">
        <f>P14+P11</f>
        <v>21101.704471146717</v>
      </c>
      <c r="Q16" s="50" t="s">
        <v>25</v>
      </c>
      <c r="R16" s="51"/>
      <c r="S16" s="51"/>
      <c r="T16" s="52"/>
    </row>
    <row r="17" spans="1:18" x14ac:dyDescent="0.25">
      <c r="A17" s="12" t="s">
        <v>8</v>
      </c>
      <c r="B17" s="21">
        <f>B530</f>
        <v>2502306.8048064089</v>
      </c>
      <c r="C17" s="13">
        <f>SUM(C19:C530)</f>
        <v>1571318.4633890525</v>
      </c>
      <c r="D17" s="7"/>
      <c r="E17" s="8"/>
    </row>
    <row r="18" spans="1:18" x14ac:dyDescent="0.25">
      <c r="A18" s="5">
        <v>43475</v>
      </c>
      <c r="B18" s="6">
        <f>C13</f>
        <v>2000</v>
      </c>
      <c r="C18" s="6"/>
      <c r="D18"/>
      <c r="E18" s="8"/>
    </row>
    <row r="19" spans="1:18" x14ac:dyDescent="0.25">
      <c r="A19" s="5">
        <f t="shared" ref="A19:A82" si="0">A18+30</f>
        <v>43505</v>
      </c>
      <c r="B19" s="6">
        <f>B18+C18+$C$13</f>
        <v>4000</v>
      </c>
      <c r="C19" s="6"/>
      <c r="D19"/>
      <c r="E19" s="8"/>
    </row>
    <row r="20" spans="1:18" x14ac:dyDescent="0.25">
      <c r="A20" s="5">
        <f t="shared" si="0"/>
        <v>43535</v>
      </c>
      <c r="B20" s="6">
        <f t="shared" ref="B20:B83" si="1">B19+C19+$C$13</f>
        <v>6000</v>
      </c>
      <c r="C20" s="6"/>
      <c r="D20"/>
      <c r="E20" s="8"/>
    </row>
    <row r="21" spans="1:18" x14ac:dyDescent="0.25">
      <c r="A21" s="5">
        <f t="shared" si="0"/>
        <v>43565</v>
      </c>
      <c r="B21" s="6">
        <f t="shared" si="1"/>
        <v>8000</v>
      </c>
      <c r="C21" s="6"/>
      <c r="D21"/>
      <c r="E21" s="8"/>
    </row>
    <row r="22" spans="1:18" x14ac:dyDescent="0.25">
      <c r="A22" s="5">
        <f t="shared" si="0"/>
        <v>43595</v>
      </c>
      <c r="B22" s="6">
        <f t="shared" si="1"/>
        <v>10000</v>
      </c>
      <c r="C22" s="6"/>
      <c r="D22"/>
      <c r="E22" s="8"/>
      <c r="R22" s="3"/>
    </row>
    <row r="23" spans="1:18" x14ac:dyDescent="0.25">
      <c r="A23" s="5">
        <f t="shared" si="0"/>
        <v>43625</v>
      </c>
      <c r="B23" s="6">
        <f t="shared" si="1"/>
        <v>12000</v>
      </c>
      <c r="C23" s="6"/>
      <c r="D23"/>
      <c r="E23" s="8"/>
      <c r="R23" s="3"/>
    </row>
    <row r="24" spans="1:18" x14ac:dyDescent="0.25">
      <c r="A24" s="5">
        <f t="shared" si="0"/>
        <v>43655</v>
      </c>
      <c r="B24" s="6">
        <f t="shared" si="1"/>
        <v>14000</v>
      </c>
      <c r="C24" s="6"/>
      <c r="D24"/>
      <c r="E24" s="8"/>
    </row>
    <row r="25" spans="1:18" x14ac:dyDescent="0.25">
      <c r="A25" s="5">
        <f t="shared" si="0"/>
        <v>43685</v>
      </c>
      <c r="B25" s="6">
        <f t="shared" si="1"/>
        <v>16000</v>
      </c>
      <c r="C25" s="6"/>
      <c r="D25"/>
      <c r="E25" s="8"/>
    </row>
    <row r="26" spans="1:18" x14ac:dyDescent="0.25">
      <c r="A26" s="5">
        <f t="shared" si="0"/>
        <v>43715</v>
      </c>
      <c r="B26" s="6">
        <f t="shared" si="1"/>
        <v>18000</v>
      </c>
      <c r="C26" s="6"/>
      <c r="D26"/>
      <c r="E26" s="36" t="s">
        <v>18</v>
      </c>
    </row>
    <row r="27" spans="1:18" x14ac:dyDescent="0.25">
      <c r="A27" s="5">
        <f t="shared" si="0"/>
        <v>43745</v>
      </c>
      <c r="B27" s="6">
        <f t="shared" si="1"/>
        <v>20000</v>
      </c>
      <c r="C27" s="6"/>
      <c r="D27"/>
      <c r="E27" s="36"/>
    </row>
    <row r="28" spans="1:18" x14ac:dyDescent="0.25">
      <c r="A28" s="5">
        <f t="shared" si="0"/>
        <v>43775</v>
      </c>
      <c r="B28" s="6">
        <f t="shared" si="1"/>
        <v>22000</v>
      </c>
      <c r="C28" s="6"/>
      <c r="D28"/>
      <c r="E28" s="36"/>
    </row>
    <row r="29" spans="1:18" x14ac:dyDescent="0.25">
      <c r="A29" s="5">
        <f t="shared" si="0"/>
        <v>43805</v>
      </c>
      <c r="B29" s="6">
        <f t="shared" si="1"/>
        <v>24000</v>
      </c>
      <c r="C29" s="6"/>
      <c r="D29"/>
      <c r="E29" s="36"/>
    </row>
    <row r="30" spans="1:18" x14ac:dyDescent="0.25">
      <c r="A30" s="5">
        <f t="shared" si="0"/>
        <v>43835</v>
      </c>
      <c r="B30" s="6">
        <f t="shared" si="1"/>
        <v>26000</v>
      </c>
      <c r="C30" s="6">
        <f>B29*(1+$C$15)-B29</f>
        <v>912</v>
      </c>
      <c r="D30"/>
      <c r="E30" s="36"/>
    </row>
    <row r="31" spans="1:18" x14ac:dyDescent="0.25">
      <c r="A31" s="5">
        <f t="shared" si="0"/>
        <v>43865</v>
      </c>
      <c r="B31" s="6">
        <f t="shared" si="1"/>
        <v>28912</v>
      </c>
      <c r="C31" s="6"/>
      <c r="D31"/>
      <c r="E31" s="8"/>
      <c r="J31" s="32"/>
    </row>
    <row r="32" spans="1:18" x14ac:dyDescent="0.25">
      <c r="A32" s="5">
        <f t="shared" si="0"/>
        <v>43895</v>
      </c>
      <c r="B32" s="6">
        <f t="shared" si="1"/>
        <v>30912</v>
      </c>
      <c r="C32" s="6"/>
      <c r="D32"/>
      <c r="E32" s="8"/>
    </row>
    <row r="33" spans="1:5" x14ac:dyDescent="0.25">
      <c r="A33" s="5">
        <f t="shared" si="0"/>
        <v>43925</v>
      </c>
      <c r="B33" s="6">
        <f t="shared" si="1"/>
        <v>32912</v>
      </c>
      <c r="C33" s="6"/>
      <c r="D33"/>
      <c r="E33" s="8"/>
    </row>
    <row r="34" spans="1:5" x14ac:dyDescent="0.25">
      <c r="A34" s="5">
        <f t="shared" si="0"/>
        <v>43955</v>
      </c>
      <c r="B34" s="6">
        <f t="shared" si="1"/>
        <v>34912</v>
      </c>
      <c r="C34" s="6"/>
      <c r="D34"/>
      <c r="E34" s="8"/>
    </row>
    <row r="35" spans="1:5" x14ac:dyDescent="0.25">
      <c r="A35" s="5">
        <f t="shared" si="0"/>
        <v>43985</v>
      </c>
      <c r="B35" s="6">
        <f t="shared" si="1"/>
        <v>36912</v>
      </c>
      <c r="C35" s="6"/>
      <c r="D35"/>
      <c r="E35" s="8"/>
    </row>
    <row r="36" spans="1:5" x14ac:dyDescent="0.25">
      <c r="A36" s="5">
        <f t="shared" si="0"/>
        <v>44015</v>
      </c>
      <c r="B36" s="6">
        <f t="shared" si="1"/>
        <v>38912</v>
      </c>
      <c r="C36" s="6"/>
      <c r="D36"/>
      <c r="E36" s="8"/>
    </row>
    <row r="37" spans="1:5" x14ac:dyDescent="0.25">
      <c r="A37" s="5">
        <f t="shared" si="0"/>
        <v>44045</v>
      </c>
      <c r="B37" s="6">
        <f t="shared" si="1"/>
        <v>40912</v>
      </c>
      <c r="C37" s="6"/>
      <c r="D37"/>
      <c r="E37" s="8"/>
    </row>
    <row r="38" spans="1:5" x14ac:dyDescent="0.25">
      <c r="A38" s="5">
        <f t="shared" si="0"/>
        <v>44075</v>
      </c>
      <c r="B38" s="6">
        <f t="shared" si="1"/>
        <v>42912</v>
      </c>
      <c r="C38" s="6"/>
      <c r="D38"/>
      <c r="E38" s="8"/>
    </row>
    <row r="39" spans="1:5" x14ac:dyDescent="0.25">
      <c r="A39" s="5">
        <f t="shared" si="0"/>
        <v>44105</v>
      </c>
      <c r="B39" s="6">
        <f t="shared" si="1"/>
        <v>44912</v>
      </c>
      <c r="C39" s="6"/>
      <c r="D39"/>
      <c r="E39" s="8"/>
    </row>
    <row r="40" spans="1:5" x14ac:dyDescent="0.25">
      <c r="A40" s="5">
        <f>A39+31</f>
        <v>44136</v>
      </c>
      <c r="B40" s="6">
        <f t="shared" si="1"/>
        <v>46912</v>
      </c>
      <c r="C40" s="6"/>
      <c r="D40"/>
      <c r="E40" s="8"/>
    </row>
    <row r="41" spans="1:5" x14ac:dyDescent="0.25">
      <c r="A41" s="5">
        <f>A40+30</f>
        <v>44166</v>
      </c>
      <c r="B41" s="6">
        <f t="shared" si="1"/>
        <v>48912</v>
      </c>
      <c r="C41" s="6"/>
      <c r="D41"/>
      <c r="E41" s="8"/>
    </row>
    <row r="42" spans="1:5" x14ac:dyDescent="0.25">
      <c r="A42" s="5">
        <f>A41+40</f>
        <v>44206</v>
      </c>
      <c r="B42" s="6">
        <f t="shared" si="1"/>
        <v>50912</v>
      </c>
      <c r="C42" s="6">
        <f>B41*(1+$C$15)-B41</f>
        <v>1858.6560000000027</v>
      </c>
      <c r="D42"/>
      <c r="E42" s="8"/>
    </row>
    <row r="43" spans="1:5" x14ac:dyDescent="0.25">
      <c r="A43" s="5">
        <f t="shared" si="0"/>
        <v>44236</v>
      </c>
      <c r="B43" s="6">
        <f t="shared" si="1"/>
        <v>54770.656000000003</v>
      </c>
      <c r="C43" s="6"/>
      <c r="D43"/>
      <c r="E43" s="8"/>
    </row>
    <row r="44" spans="1:5" x14ac:dyDescent="0.25">
      <c r="A44" s="5">
        <f t="shared" si="0"/>
        <v>44266</v>
      </c>
      <c r="B44" s="6">
        <f t="shared" si="1"/>
        <v>56770.656000000003</v>
      </c>
      <c r="C44" s="6"/>
      <c r="D44"/>
      <c r="E44" s="8"/>
    </row>
    <row r="45" spans="1:5" x14ac:dyDescent="0.25">
      <c r="A45" s="5">
        <f t="shared" si="0"/>
        <v>44296</v>
      </c>
      <c r="B45" s="6">
        <f t="shared" si="1"/>
        <v>58770.656000000003</v>
      </c>
      <c r="C45" s="6"/>
      <c r="D45"/>
      <c r="E45" s="8"/>
    </row>
    <row r="46" spans="1:5" x14ac:dyDescent="0.25">
      <c r="A46" s="5">
        <f t="shared" si="0"/>
        <v>44326</v>
      </c>
      <c r="B46" s="6">
        <f t="shared" si="1"/>
        <v>60770.656000000003</v>
      </c>
      <c r="C46" s="6"/>
      <c r="D46"/>
      <c r="E46" s="8"/>
    </row>
    <row r="47" spans="1:5" x14ac:dyDescent="0.25">
      <c r="A47" s="5">
        <f t="shared" si="0"/>
        <v>44356</v>
      </c>
      <c r="B47" s="6">
        <f t="shared" si="1"/>
        <v>62770.656000000003</v>
      </c>
      <c r="C47" s="6"/>
      <c r="D47"/>
      <c r="E47" s="8"/>
    </row>
    <row r="48" spans="1:5" x14ac:dyDescent="0.25">
      <c r="A48" s="5">
        <f t="shared" si="0"/>
        <v>44386</v>
      </c>
      <c r="B48" s="6">
        <f t="shared" si="1"/>
        <v>64770.656000000003</v>
      </c>
      <c r="C48" s="6"/>
      <c r="D48"/>
      <c r="E48" s="8"/>
    </row>
    <row r="49" spans="1:5" x14ac:dyDescent="0.25">
      <c r="A49" s="5">
        <f t="shared" si="0"/>
        <v>44416</v>
      </c>
      <c r="B49" s="6">
        <f t="shared" si="1"/>
        <v>66770.656000000003</v>
      </c>
      <c r="C49" s="6"/>
      <c r="D49"/>
      <c r="E49" s="8"/>
    </row>
    <row r="50" spans="1:5" x14ac:dyDescent="0.25">
      <c r="A50" s="5">
        <f t="shared" si="0"/>
        <v>44446</v>
      </c>
      <c r="B50" s="6">
        <f t="shared" si="1"/>
        <v>68770.656000000003</v>
      </c>
      <c r="C50" s="6"/>
      <c r="D50"/>
      <c r="E50" s="8"/>
    </row>
    <row r="51" spans="1:5" x14ac:dyDescent="0.25">
      <c r="A51" s="5">
        <f t="shared" si="0"/>
        <v>44476</v>
      </c>
      <c r="B51" s="6">
        <f t="shared" si="1"/>
        <v>70770.656000000003</v>
      </c>
      <c r="C51" s="6"/>
      <c r="D51"/>
      <c r="E51" s="8"/>
    </row>
    <row r="52" spans="1:5" x14ac:dyDescent="0.25">
      <c r="A52" s="5">
        <f t="shared" si="0"/>
        <v>44506</v>
      </c>
      <c r="B52" s="6">
        <f t="shared" si="1"/>
        <v>72770.656000000003</v>
      </c>
      <c r="C52" s="6"/>
      <c r="D52"/>
      <c r="E52" s="8"/>
    </row>
    <row r="53" spans="1:5" x14ac:dyDescent="0.25">
      <c r="A53" s="5">
        <f t="shared" si="0"/>
        <v>44536</v>
      </c>
      <c r="B53" s="6">
        <f t="shared" si="1"/>
        <v>74770.656000000003</v>
      </c>
      <c r="C53" s="6"/>
      <c r="D53"/>
      <c r="E53" s="8"/>
    </row>
    <row r="54" spans="1:5" x14ac:dyDescent="0.25">
      <c r="A54" s="5">
        <f t="shared" si="0"/>
        <v>44566</v>
      </c>
      <c r="B54" s="6">
        <f t="shared" si="1"/>
        <v>76770.656000000003</v>
      </c>
      <c r="C54" s="6">
        <f>B53*(1+$C$15)-B53</f>
        <v>2841.2849280000082</v>
      </c>
      <c r="D54"/>
      <c r="E54" s="8"/>
    </row>
    <row r="55" spans="1:5" x14ac:dyDescent="0.25">
      <c r="A55" s="5">
        <f t="shared" si="0"/>
        <v>44596</v>
      </c>
      <c r="B55" s="6">
        <f t="shared" si="1"/>
        <v>81611.940928000011</v>
      </c>
      <c r="C55" s="6"/>
      <c r="D55"/>
      <c r="E55" s="8"/>
    </row>
    <row r="56" spans="1:5" x14ac:dyDescent="0.25">
      <c r="A56" s="5">
        <f t="shared" si="0"/>
        <v>44626</v>
      </c>
      <c r="B56" s="6">
        <f t="shared" si="1"/>
        <v>83611.940928000011</v>
      </c>
      <c r="C56" s="6"/>
      <c r="D56"/>
      <c r="E56" s="8"/>
    </row>
    <row r="57" spans="1:5" x14ac:dyDescent="0.25">
      <c r="A57" s="5">
        <f t="shared" si="0"/>
        <v>44656</v>
      </c>
      <c r="B57" s="6">
        <f t="shared" si="1"/>
        <v>85611.940928000011</v>
      </c>
      <c r="C57" s="6"/>
      <c r="D57"/>
      <c r="E57" s="8"/>
    </row>
    <row r="58" spans="1:5" x14ac:dyDescent="0.25">
      <c r="A58" s="5">
        <f t="shared" si="0"/>
        <v>44686</v>
      </c>
      <c r="B58" s="6">
        <f t="shared" si="1"/>
        <v>87611.940928000011</v>
      </c>
      <c r="C58" s="6"/>
      <c r="D58"/>
      <c r="E58" s="8"/>
    </row>
    <row r="59" spans="1:5" x14ac:dyDescent="0.25">
      <c r="A59" s="5">
        <f t="shared" si="0"/>
        <v>44716</v>
      </c>
      <c r="B59" s="6">
        <f t="shared" si="1"/>
        <v>89611.940928000011</v>
      </c>
      <c r="C59" s="6"/>
      <c r="D59"/>
      <c r="E59" s="8"/>
    </row>
    <row r="60" spans="1:5" x14ac:dyDescent="0.25">
      <c r="A60" s="5">
        <f t="shared" si="0"/>
        <v>44746</v>
      </c>
      <c r="B60" s="6">
        <f t="shared" si="1"/>
        <v>91611.940928000011</v>
      </c>
      <c r="C60" s="6"/>
      <c r="D60"/>
      <c r="E60" s="8"/>
    </row>
    <row r="61" spans="1:5" x14ac:dyDescent="0.25">
      <c r="A61" s="5">
        <f t="shared" si="0"/>
        <v>44776</v>
      </c>
      <c r="B61" s="6">
        <f t="shared" si="1"/>
        <v>93611.940928000011</v>
      </c>
      <c r="C61" s="6"/>
      <c r="D61"/>
      <c r="E61" s="8"/>
    </row>
    <row r="62" spans="1:5" x14ac:dyDescent="0.25">
      <c r="A62" s="5">
        <f t="shared" si="0"/>
        <v>44806</v>
      </c>
      <c r="B62" s="6">
        <f t="shared" si="1"/>
        <v>95611.940928000011</v>
      </c>
      <c r="C62" s="6"/>
      <c r="D62"/>
      <c r="E62" s="8"/>
    </row>
    <row r="63" spans="1:5" x14ac:dyDescent="0.25">
      <c r="A63" s="5">
        <f t="shared" si="0"/>
        <v>44836</v>
      </c>
      <c r="B63" s="6">
        <f t="shared" si="1"/>
        <v>97611.940928000011</v>
      </c>
      <c r="C63" s="6"/>
      <c r="D63"/>
      <c r="E63" s="8"/>
    </row>
    <row r="64" spans="1:5" x14ac:dyDescent="0.25">
      <c r="A64" s="5">
        <f t="shared" si="0"/>
        <v>44866</v>
      </c>
      <c r="B64" s="6">
        <f t="shared" si="1"/>
        <v>99611.940928000011</v>
      </c>
      <c r="C64" s="6"/>
      <c r="D64"/>
      <c r="E64" s="8"/>
    </row>
    <row r="65" spans="1:5" x14ac:dyDescent="0.25">
      <c r="A65" s="5">
        <f t="shared" si="0"/>
        <v>44896</v>
      </c>
      <c r="B65" s="6">
        <f t="shared" si="1"/>
        <v>101611.94092800001</v>
      </c>
      <c r="C65" s="6"/>
      <c r="D65"/>
      <c r="E65" s="8"/>
    </row>
    <row r="66" spans="1:5" x14ac:dyDescent="0.25">
      <c r="A66" s="5">
        <f>A65+40</f>
        <v>44936</v>
      </c>
      <c r="B66" s="6">
        <f t="shared" si="1"/>
        <v>103611.94092800001</v>
      </c>
      <c r="C66" s="6">
        <f>B65*(1+$C$15)-B65</f>
        <v>3861.2537552639988</v>
      </c>
      <c r="D66"/>
      <c r="E66" s="8"/>
    </row>
    <row r="67" spans="1:5" x14ac:dyDescent="0.25">
      <c r="A67" s="5">
        <f t="shared" si="0"/>
        <v>44966</v>
      </c>
      <c r="B67" s="6">
        <f t="shared" si="1"/>
        <v>109473.19468326401</v>
      </c>
      <c r="C67" s="6"/>
      <c r="D67"/>
      <c r="E67" s="8"/>
    </row>
    <row r="68" spans="1:5" x14ac:dyDescent="0.25">
      <c r="A68" s="5">
        <f t="shared" si="0"/>
        <v>44996</v>
      </c>
      <c r="B68" s="6">
        <f t="shared" si="1"/>
        <v>111473.19468326401</v>
      </c>
      <c r="C68" s="6"/>
      <c r="D68"/>
      <c r="E68" s="8"/>
    </row>
    <row r="69" spans="1:5" x14ac:dyDescent="0.25">
      <c r="A69" s="5">
        <f t="shared" si="0"/>
        <v>45026</v>
      </c>
      <c r="B69" s="6">
        <f t="shared" si="1"/>
        <v>113473.19468326401</v>
      </c>
      <c r="C69" s="6"/>
      <c r="D69"/>
      <c r="E69" s="8"/>
    </row>
    <row r="70" spans="1:5" x14ac:dyDescent="0.25">
      <c r="A70" s="5">
        <f t="shared" si="0"/>
        <v>45056</v>
      </c>
      <c r="B70" s="6">
        <f t="shared" si="1"/>
        <v>115473.19468326401</v>
      </c>
      <c r="C70" s="6"/>
      <c r="D70"/>
      <c r="E70" s="8"/>
    </row>
    <row r="71" spans="1:5" x14ac:dyDescent="0.25">
      <c r="A71" s="5">
        <f t="shared" si="0"/>
        <v>45086</v>
      </c>
      <c r="B71" s="6">
        <f t="shared" si="1"/>
        <v>117473.19468326401</v>
      </c>
      <c r="C71" s="6"/>
      <c r="D71"/>
      <c r="E71" s="8"/>
    </row>
    <row r="72" spans="1:5" x14ac:dyDescent="0.25">
      <c r="A72" s="5">
        <f t="shared" si="0"/>
        <v>45116</v>
      </c>
      <c r="B72" s="6">
        <f t="shared" si="1"/>
        <v>119473.19468326401</v>
      </c>
      <c r="C72" s="6"/>
      <c r="D72"/>
      <c r="E72" s="8"/>
    </row>
    <row r="73" spans="1:5" x14ac:dyDescent="0.25">
      <c r="A73" s="5">
        <f t="shared" si="0"/>
        <v>45146</v>
      </c>
      <c r="B73" s="6">
        <f t="shared" si="1"/>
        <v>121473.19468326401</v>
      </c>
      <c r="C73" s="6"/>
      <c r="D73"/>
      <c r="E73" s="8"/>
    </row>
    <row r="74" spans="1:5" x14ac:dyDescent="0.25">
      <c r="A74" s="5">
        <f t="shared" si="0"/>
        <v>45176</v>
      </c>
      <c r="B74" s="6">
        <f t="shared" si="1"/>
        <v>123473.19468326401</v>
      </c>
      <c r="C74" s="6"/>
      <c r="D74"/>
      <c r="E74" s="8"/>
    </row>
    <row r="75" spans="1:5" x14ac:dyDescent="0.25">
      <c r="A75" s="5">
        <f t="shared" si="0"/>
        <v>45206</v>
      </c>
      <c r="B75" s="6">
        <f t="shared" si="1"/>
        <v>125473.19468326401</v>
      </c>
      <c r="C75" s="6"/>
      <c r="D75"/>
      <c r="E75" s="8"/>
    </row>
    <row r="76" spans="1:5" x14ac:dyDescent="0.25">
      <c r="A76" s="5">
        <f t="shared" si="0"/>
        <v>45236</v>
      </c>
      <c r="B76" s="6">
        <f t="shared" si="1"/>
        <v>127473.19468326401</v>
      </c>
      <c r="C76" s="6"/>
      <c r="D76"/>
      <c r="E76" s="8"/>
    </row>
    <row r="77" spans="1:5" x14ac:dyDescent="0.25">
      <c r="A77" s="5">
        <f t="shared" si="0"/>
        <v>45266</v>
      </c>
      <c r="B77" s="6">
        <f t="shared" si="1"/>
        <v>129473.19468326401</v>
      </c>
      <c r="C77" s="6"/>
      <c r="D77"/>
      <c r="E77" s="8"/>
    </row>
    <row r="78" spans="1:5" x14ac:dyDescent="0.25">
      <c r="A78" s="5">
        <f t="shared" si="0"/>
        <v>45296</v>
      </c>
      <c r="B78" s="6">
        <f t="shared" si="1"/>
        <v>131473.19468326401</v>
      </c>
      <c r="C78" s="6">
        <f>B77*(1+$C$15)-B77</f>
        <v>4919.9813979640312</v>
      </c>
      <c r="D78"/>
      <c r="E78" s="8"/>
    </row>
    <row r="79" spans="1:5" x14ac:dyDescent="0.25">
      <c r="A79" s="5">
        <f t="shared" si="0"/>
        <v>45326</v>
      </c>
      <c r="B79" s="6">
        <f t="shared" si="1"/>
        <v>138393.17608122804</v>
      </c>
      <c r="C79" s="6"/>
      <c r="D79"/>
      <c r="E79" s="8"/>
    </row>
    <row r="80" spans="1:5" x14ac:dyDescent="0.25">
      <c r="A80" s="5">
        <f t="shared" si="0"/>
        <v>45356</v>
      </c>
      <c r="B80" s="6">
        <f t="shared" si="1"/>
        <v>140393.17608122804</v>
      </c>
      <c r="C80" s="6"/>
      <c r="D80"/>
      <c r="E80" s="8"/>
    </row>
    <row r="81" spans="1:5" x14ac:dyDescent="0.25">
      <c r="A81" s="5">
        <f t="shared" si="0"/>
        <v>45386</v>
      </c>
      <c r="B81" s="6">
        <f t="shared" si="1"/>
        <v>142393.17608122804</v>
      </c>
      <c r="C81" s="6"/>
      <c r="D81"/>
      <c r="E81" s="8"/>
    </row>
    <row r="82" spans="1:5" x14ac:dyDescent="0.25">
      <c r="A82" s="5">
        <f t="shared" si="0"/>
        <v>45416</v>
      </c>
      <c r="B82" s="6">
        <f t="shared" si="1"/>
        <v>144393.17608122804</v>
      </c>
      <c r="C82" s="6"/>
      <c r="D82"/>
      <c r="E82" s="8"/>
    </row>
    <row r="83" spans="1:5" x14ac:dyDescent="0.25">
      <c r="A83" s="5">
        <f t="shared" ref="A83:A146" si="2">A82+30</f>
        <v>45446</v>
      </c>
      <c r="B83" s="6">
        <f t="shared" si="1"/>
        <v>146393.17608122804</v>
      </c>
      <c r="C83" s="6"/>
      <c r="D83"/>
      <c r="E83" s="8"/>
    </row>
    <row r="84" spans="1:5" x14ac:dyDescent="0.25">
      <c r="A84" s="5">
        <f t="shared" si="2"/>
        <v>45476</v>
      </c>
      <c r="B84" s="6">
        <f t="shared" ref="B84:B147" si="3">B83+C83+$C$13</f>
        <v>148393.17608122804</v>
      </c>
      <c r="C84" s="6"/>
      <c r="D84"/>
      <c r="E84" s="8"/>
    </row>
    <row r="85" spans="1:5" x14ac:dyDescent="0.25">
      <c r="A85" s="5">
        <f t="shared" si="2"/>
        <v>45506</v>
      </c>
      <c r="B85" s="6">
        <f t="shared" si="3"/>
        <v>150393.17608122804</v>
      </c>
      <c r="C85" s="6"/>
      <c r="D85"/>
      <c r="E85" s="8"/>
    </row>
    <row r="86" spans="1:5" x14ac:dyDescent="0.25">
      <c r="A86" s="5">
        <f t="shared" si="2"/>
        <v>45536</v>
      </c>
      <c r="B86" s="6">
        <f t="shared" si="3"/>
        <v>152393.17608122804</v>
      </c>
      <c r="C86" s="6"/>
      <c r="D86"/>
      <c r="E86" s="8"/>
    </row>
    <row r="87" spans="1:5" x14ac:dyDescent="0.25">
      <c r="A87" s="5">
        <f t="shared" si="2"/>
        <v>45566</v>
      </c>
      <c r="B87" s="6">
        <f t="shared" si="3"/>
        <v>154393.17608122804</v>
      </c>
      <c r="C87" s="6"/>
      <c r="D87"/>
      <c r="E87" s="8"/>
    </row>
    <row r="88" spans="1:5" x14ac:dyDescent="0.25">
      <c r="A88" s="5">
        <f>A87+31</f>
        <v>45597</v>
      </c>
      <c r="B88" s="6">
        <f t="shared" si="3"/>
        <v>156393.17608122804</v>
      </c>
      <c r="C88" s="6"/>
      <c r="D88"/>
      <c r="E88" s="8"/>
    </row>
    <row r="89" spans="1:5" x14ac:dyDescent="0.25">
      <c r="A89" s="5">
        <f t="shared" si="2"/>
        <v>45627</v>
      </c>
      <c r="B89" s="6">
        <f t="shared" si="3"/>
        <v>158393.17608122804</v>
      </c>
      <c r="C89" s="6"/>
      <c r="D89"/>
      <c r="E89" s="8"/>
    </row>
    <row r="90" spans="1:5" x14ac:dyDescent="0.25">
      <c r="A90" s="5">
        <f>A89+40</f>
        <v>45667</v>
      </c>
      <c r="B90" s="6">
        <f t="shared" si="3"/>
        <v>160393.17608122804</v>
      </c>
      <c r="C90" s="6">
        <f>B89*(1+$C$15)-B89</f>
        <v>6018.9406910866674</v>
      </c>
      <c r="D90"/>
      <c r="E90" s="8"/>
    </row>
    <row r="91" spans="1:5" x14ac:dyDescent="0.25">
      <c r="A91" s="5">
        <f t="shared" si="2"/>
        <v>45697</v>
      </c>
      <c r="B91" s="6">
        <f t="shared" si="3"/>
        <v>168412.11677231471</v>
      </c>
      <c r="C91" s="6"/>
      <c r="D91"/>
      <c r="E91" s="8"/>
    </row>
    <row r="92" spans="1:5" x14ac:dyDescent="0.25">
      <c r="A92" s="5">
        <f t="shared" si="2"/>
        <v>45727</v>
      </c>
      <c r="B92" s="6">
        <f t="shared" si="3"/>
        <v>170412.11677231471</v>
      </c>
      <c r="C92" s="6"/>
      <c r="D92"/>
      <c r="E92" s="8"/>
    </row>
    <row r="93" spans="1:5" x14ac:dyDescent="0.25">
      <c r="A93" s="5">
        <f t="shared" si="2"/>
        <v>45757</v>
      </c>
      <c r="B93" s="6">
        <f t="shared" si="3"/>
        <v>172412.11677231471</v>
      </c>
      <c r="C93" s="6"/>
      <c r="D93"/>
      <c r="E93" s="8"/>
    </row>
    <row r="94" spans="1:5" x14ac:dyDescent="0.25">
      <c r="A94" s="5">
        <f t="shared" si="2"/>
        <v>45787</v>
      </c>
      <c r="B94" s="6">
        <f t="shared" si="3"/>
        <v>174412.11677231471</v>
      </c>
      <c r="C94" s="6"/>
      <c r="D94"/>
      <c r="E94" s="8"/>
    </row>
    <row r="95" spans="1:5" x14ac:dyDescent="0.25">
      <c r="A95" s="5">
        <f t="shared" si="2"/>
        <v>45817</v>
      </c>
      <c r="B95" s="6">
        <f t="shared" si="3"/>
        <v>176412.11677231471</v>
      </c>
      <c r="C95" s="6"/>
      <c r="D95"/>
      <c r="E95" s="8"/>
    </row>
    <row r="96" spans="1:5" x14ac:dyDescent="0.25">
      <c r="A96" s="5">
        <f t="shared" si="2"/>
        <v>45847</v>
      </c>
      <c r="B96" s="6">
        <f t="shared" si="3"/>
        <v>178412.11677231471</v>
      </c>
      <c r="C96" s="6"/>
      <c r="D96"/>
      <c r="E96" s="8"/>
    </row>
    <row r="97" spans="1:5" x14ac:dyDescent="0.25">
      <c r="A97" s="5">
        <f t="shared" si="2"/>
        <v>45877</v>
      </c>
      <c r="B97" s="6">
        <f t="shared" si="3"/>
        <v>180412.11677231471</v>
      </c>
      <c r="C97" s="6"/>
      <c r="D97"/>
      <c r="E97" s="8"/>
    </row>
    <row r="98" spans="1:5" x14ac:dyDescent="0.25">
      <c r="A98" s="5">
        <f t="shared" si="2"/>
        <v>45907</v>
      </c>
      <c r="B98" s="6">
        <f t="shared" si="3"/>
        <v>182412.11677231471</v>
      </c>
      <c r="C98" s="6"/>
      <c r="D98"/>
      <c r="E98" s="8"/>
    </row>
    <row r="99" spans="1:5" x14ac:dyDescent="0.25">
      <c r="A99" s="5">
        <f t="shared" si="2"/>
        <v>45937</v>
      </c>
      <c r="B99" s="6">
        <f t="shared" si="3"/>
        <v>184412.11677231471</v>
      </c>
      <c r="C99" s="6"/>
      <c r="D99"/>
      <c r="E99" s="8"/>
    </row>
    <row r="100" spans="1:5" x14ac:dyDescent="0.25">
      <c r="A100" s="5">
        <f t="shared" si="2"/>
        <v>45967</v>
      </c>
      <c r="B100" s="6">
        <f t="shared" si="3"/>
        <v>186412.11677231471</v>
      </c>
      <c r="C100" s="6"/>
      <c r="D100"/>
      <c r="E100" s="8"/>
    </row>
    <row r="101" spans="1:5" x14ac:dyDescent="0.25">
      <c r="A101" s="5">
        <f t="shared" si="2"/>
        <v>45997</v>
      </c>
      <c r="B101" s="6">
        <f t="shared" si="3"/>
        <v>188412.11677231471</v>
      </c>
      <c r="C101" s="6"/>
      <c r="D101"/>
      <c r="E101" s="8"/>
    </row>
    <row r="102" spans="1:5" x14ac:dyDescent="0.25">
      <c r="A102" s="5">
        <f t="shared" si="2"/>
        <v>46027</v>
      </c>
      <c r="B102" s="6">
        <f t="shared" si="3"/>
        <v>190412.11677231471</v>
      </c>
      <c r="C102" s="6">
        <f>B101*(1+$C$15)-B101</f>
        <v>7159.6604373479786</v>
      </c>
      <c r="D102"/>
      <c r="E102" s="8"/>
    </row>
    <row r="103" spans="1:5" x14ac:dyDescent="0.25">
      <c r="A103" s="5">
        <f t="shared" si="2"/>
        <v>46057</v>
      </c>
      <c r="B103" s="6">
        <f t="shared" si="3"/>
        <v>199571.77720966269</v>
      </c>
      <c r="C103" s="6"/>
      <c r="D103"/>
      <c r="E103" s="8"/>
    </row>
    <row r="104" spans="1:5" x14ac:dyDescent="0.25">
      <c r="A104" s="5">
        <f t="shared" si="2"/>
        <v>46087</v>
      </c>
      <c r="B104" s="6">
        <f t="shared" si="3"/>
        <v>201571.77720966269</v>
      </c>
      <c r="C104" s="6"/>
      <c r="D104"/>
      <c r="E104" s="8"/>
    </row>
    <row r="105" spans="1:5" x14ac:dyDescent="0.25">
      <c r="A105" s="5">
        <f t="shared" si="2"/>
        <v>46117</v>
      </c>
      <c r="B105" s="6">
        <f t="shared" si="3"/>
        <v>203571.77720966269</v>
      </c>
      <c r="C105" s="6"/>
      <c r="D105"/>
      <c r="E105" s="8"/>
    </row>
    <row r="106" spans="1:5" x14ac:dyDescent="0.25">
      <c r="A106" s="5">
        <f t="shared" si="2"/>
        <v>46147</v>
      </c>
      <c r="B106" s="6">
        <f t="shared" si="3"/>
        <v>205571.77720966269</v>
      </c>
      <c r="C106" s="6"/>
      <c r="D106"/>
      <c r="E106" s="8"/>
    </row>
    <row r="107" spans="1:5" x14ac:dyDescent="0.25">
      <c r="A107" s="5">
        <f t="shared" si="2"/>
        <v>46177</v>
      </c>
      <c r="B107" s="6">
        <f t="shared" si="3"/>
        <v>207571.77720966269</v>
      </c>
      <c r="C107" s="6"/>
      <c r="D107"/>
      <c r="E107" s="8"/>
    </row>
    <row r="108" spans="1:5" x14ac:dyDescent="0.25">
      <c r="A108" s="5">
        <f t="shared" si="2"/>
        <v>46207</v>
      </c>
      <c r="B108" s="6">
        <f t="shared" si="3"/>
        <v>209571.77720966269</v>
      </c>
      <c r="C108" s="6"/>
      <c r="D108"/>
      <c r="E108" s="8"/>
    </row>
    <row r="109" spans="1:5" x14ac:dyDescent="0.25">
      <c r="A109" s="5">
        <f t="shared" si="2"/>
        <v>46237</v>
      </c>
      <c r="B109" s="6">
        <f t="shared" si="3"/>
        <v>211571.77720966269</v>
      </c>
      <c r="C109" s="6"/>
      <c r="D109"/>
      <c r="E109" s="8"/>
    </row>
    <row r="110" spans="1:5" x14ac:dyDescent="0.25">
      <c r="A110" s="5">
        <f t="shared" si="2"/>
        <v>46267</v>
      </c>
      <c r="B110" s="6">
        <f t="shared" si="3"/>
        <v>213571.77720966269</v>
      </c>
      <c r="C110" s="6"/>
      <c r="D110"/>
      <c r="E110" s="8"/>
    </row>
    <row r="111" spans="1:5" x14ac:dyDescent="0.25">
      <c r="A111" s="5">
        <f t="shared" si="2"/>
        <v>46297</v>
      </c>
      <c r="B111" s="6">
        <f t="shared" si="3"/>
        <v>215571.77720966269</v>
      </c>
      <c r="C111" s="6"/>
      <c r="D111"/>
      <c r="E111" s="8"/>
    </row>
    <row r="112" spans="1:5" x14ac:dyDescent="0.25">
      <c r="A112" s="5">
        <f t="shared" si="2"/>
        <v>46327</v>
      </c>
      <c r="B112" s="6">
        <f t="shared" si="3"/>
        <v>217571.77720966269</v>
      </c>
      <c r="C112" s="6"/>
      <c r="D112"/>
      <c r="E112" s="8"/>
    </row>
    <row r="113" spans="1:5" x14ac:dyDescent="0.25">
      <c r="A113" s="5">
        <f>A112+40</f>
        <v>46367</v>
      </c>
      <c r="B113" s="6">
        <f t="shared" si="3"/>
        <v>219571.77720966269</v>
      </c>
      <c r="C113" s="6"/>
      <c r="D113"/>
      <c r="E113" s="8"/>
    </row>
    <row r="114" spans="1:5" x14ac:dyDescent="0.25">
      <c r="A114" s="5">
        <f t="shared" si="2"/>
        <v>46397</v>
      </c>
      <c r="B114" s="6">
        <f t="shared" si="3"/>
        <v>221571.77720966269</v>
      </c>
      <c r="C114" s="6">
        <f>B113*(1+$C$15)-B113</f>
        <v>8343.727533967176</v>
      </c>
      <c r="D114"/>
      <c r="E114" s="8"/>
    </row>
    <row r="115" spans="1:5" x14ac:dyDescent="0.25">
      <c r="A115" s="5">
        <f t="shared" si="2"/>
        <v>46427</v>
      </c>
      <c r="B115" s="6">
        <f t="shared" si="3"/>
        <v>231915.50474362986</v>
      </c>
      <c r="C115" s="6"/>
      <c r="D115"/>
      <c r="E115" s="8"/>
    </row>
    <row r="116" spans="1:5" x14ac:dyDescent="0.25">
      <c r="A116" s="5">
        <f t="shared" si="2"/>
        <v>46457</v>
      </c>
      <c r="B116" s="6">
        <f t="shared" si="3"/>
        <v>233915.50474362986</v>
      </c>
      <c r="C116" s="6"/>
      <c r="D116"/>
      <c r="E116" s="8"/>
    </row>
    <row r="117" spans="1:5" x14ac:dyDescent="0.25">
      <c r="A117" s="5">
        <f t="shared" si="2"/>
        <v>46487</v>
      </c>
      <c r="B117" s="6">
        <f t="shared" si="3"/>
        <v>235915.50474362986</v>
      </c>
      <c r="C117" s="6"/>
      <c r="D117"/>
      <c r="E117" s="8"/>
    </row>
    <row r="118" spans="1:5" x14ac:dyDescent="0.25">
      <c r="A118" s="5">
        <f t="shared" si="2"/>
        <v>46517</v>
      </c>
      <c r="B118" s="6">
        <f t="shared" si="3"/>
        <v>237915.50474362986</v>
      </c>
      <c r="C118" s="6"/>
      <c r="D118"/>
      <c r="E118" s="8"/>
    </row>
    <row r="119" spans="1:5" x14ac:dyDescent="0.25">
      <c r="A119" s="5">
        <f t="shared" si="2"/>
        <v>46547</v>
      </c>
      <c r="B119" s="6">
        <f t="shared" si="3"/>
        <v>239915.50474362986</v>
      </c>
      <c r="C119" s="6"/>
      <c r="D119"/>
      <c r="E119" s="8"/>
    </row>
    <row r="120" spans="1:5" x14ac:dyDescent="0.25">
      <c r="A120" s="5">
        <f t="shared" si="2"/>
        <v>46577</v>
      </c>
      <c r="B120" s="6">
        <f t="shared" si="3"/>
        <v>241915.50474362986</v>
      </c>
      <c r="C120" s="6"/>
      <c r="D120"/>
      <c r="E120" s="8"/>
    </row>
    <row r="121" spans="1:5" x14ac:dyDescent="0.25">
      <c r="A121" s="5">
        <f t="shared" si="2"/>
        <v>46607</v>
      </c>
      <c r="B121" s="6">
        <f t="shared" si="3"/>
        <v>243915.50474362986</v>
      </c>
      <c r="C121" s="6"/>
      <c r="D121"/>
      <c r="E121" s="8"/>
    </row>
    <row r="122" spans="1:5" x14ac:dyDescent="0.25">
      <c r="A122" s="5">
        <f t="shared" si="2"/>
        <v>46637</v>
      </c>
      <c r="B122" s="6">
        <f t="shared" si="3"/>
        <v>245915.50474362986</v>
      </c>
      <c r="C122" s="6"/>
      <c r="D122"/>
      <c r="E122" s="8"/>
    </row>
    <row r="123" spans="1:5" x14ac:dyDescent="0.25">
      <c r="A123" s="5">
        <f t="shared" si="2"/>
        <v>46667</v>
      </c>
      <c r="B123" s="6">
        <f t="shared" si="3"/>
        <v>247915.50474362986</v>
      </c>
      <c r="C123" s="6"/>
      <c r="D123"/>
      <c r="E123" s="8"/>
    </row>
    <row r="124" spans="1:5" x14ac:dyDescent="0.25">
      <c r="A124" s="5">
        <f t="shared" si="2"/>
        <v>46697</v>
      </c>
      <c r="B124" s="6">
        <f t="shared" si="3"/>
        <v>249915.50474362986</v>
      </c>
      <c r="C124" s="6"/>
      <c r="D124"/>
      <c r="E124" s="8"/>
    </row>
    <row r="125" spans="1:5" x14ac:dyDescent="0.25">
      <c r="A125" s="5">
        <f t="shared" si="2"/>
        <v>46727</v>
      </c>
      <c r="B125" s="6">
        <f t="shared" si="3"/>
        <v>251915.50474362986</v>
      </c>
      <c r="C125" s="6"/>
      <c r="D125"/>
      <c r="E125" s="8"/>
    </row>
    <row r="126" spans="1:5" x14ac:dyDescent="0.25">
      <c r="A126" s="5">
        <f t="shared" si="2"/>
        <v>46757</v>
      </c>
      <c r="B126" s="6">
        <f t="shared" si="3"/>
        <v>253915.50474362986</v>
      </c>
      <c r="C126" s="6">
        <f>B125*(1+$C$15)-B125</f>
        <v>9572.7891802579397</v>
      </c>
      <c r="D126"/>
      <c r="E126" s="8"/>
    </row>
    <row r="127" spans="1:5" x14ac:dyDescent="0.25">
      <c r="A127" s="5">
        <f t="shared" si="2"/>
        <v>46787</v>
      </c>
      <c r="B127" s="6">
        <f t="shared" si="3"/>
        <v>265488.29392388777</v>
      </c>
      <c r="C127" s="6"/>
      <c r="D127"/>
      <c r="E127" s="8"/>
    </row>
    <row r="128" spans="1:5" x14ac:dyDescent="0.25">
      <c r="A128" s="5">
        <f t="shared" si="2"/>
        <v>46817</v>
      </c>
      <c r="B128" s="6">
        <f t="shared" si="3"/>
        <v>267488.29392388777</v>
      </c>
      <c r="C128" s="6"/>
      <c r="D128"/>
      <c r="E128" s="8"/>
    </row>
    <row r="129" spans="1:5" x14ac:dyDescent="0.25">
      <c r="A129" s="5">
        <f t="shared" si="2"/>
        <v>46847</v>
      </c>
      <c r="B129" s="6">
        <f t="shared" si="3"/>
        <v>269488.29392388777</v>
      </c>
      <c r="C129" s="6"/>
      <c r="D129"/>
      <c r="E129" s="8"/>
    </row>
    <row r="130" spans="1:5" x14ac:dyDescent="0.25">
      <c r="A130" s="5">
        <f t="shared" si="2"/>
        <v>46877</v>
      </c>
      <c r="B130" s="6">
        <f t="shared" si="3"/>
        <v>271488.29392388777</v>
      </c>
      <c r="C130" s="6"/>
      <c r="D130"/>
      <c r="E130" s="8"/>
    </row>
    <row r="131" spans="1:5" x14ac:dyDescent="0.25">
      <c r="A131" s="5">
        <f t="shared" si="2"/>
        <v>46907</v>
      </c>
      <c r="B131" s="6">
        <f t="shared" si="3"/>
        <v>273488.29392388777</v>
      </c>
      <c r="C131" s="6"/>
      <c r="D131"/>
      <c r="E131" s="8"/>
    </row>
    <row r="132" spans="1:5" x14ac:dyDescent="0.25">
      <c r="A132" s="5">
        <f t="shared" si="2"/>
        <v>46937</v>
      </c>
      <c r="B132" s="6">
        <f t="shared" si="3"/>
        <v>275488.29392388777</v>
      </c>
      <c r="C132" s="6"/>
      <c r="D132"/>
      <c r="E132" s="8"/>
    </row>
    <row r="133" spans="1:5" x14ac:dyDescent="0.25">
      <c r="A133" s="5">
        <f t="shared" si="2"/>
        <v>46967</v>
      </c>
      <c r="B133" s="6">
        <f t="shared" si="3"/>
        <v>277488.29392388777</v>
      </c>
      <c r="C133" s="6"/>
      <c r="D133"/>
      <c r="E133" s="8"/>
    </row>
    <row r="134" spans="1:5" x14ac:dyDescent="0.25">
      <c r="A134" s="5">
        <f t="shared" si="2"/>
        <v>46997</v>
      </c>
      <c r="B134" s="6">
        <f t="shared" si="3"/>
        <v>279488.29392388777</v>
      </c>
      <c r="C134" s="6"/>
      <c r="D134"/>
      <c r="E134" s="8"/>
    </row>
    <row r="135" spans="1:5" x14ac:dyDescent="0.25">
      <c r="A135" s="5">
        <f t="shared" si="2"/>
        <v>47027</v>
      </c>
      <c r="B135" s="6">
        <f t="shared" si="3"/>
        <v>281488.29392388777</v>
      </c>
      <c r="C135" s="6"/>
      <c r="D135"/>
      <c r="E135" s="8"/>
    </row>
    <row r="136" spans="1:5" x14ac:dyDescent="0.25">
      <c r="A136" s="5">
        <f>A135+31</f>
        <v>47058</v>
      </c>
      <c r="B136" s="6">
        <f t="shared" si="3"/>
        <v>283488.29392388777</v>
      </c>
      <c r="C136" s="6"/>
      <c r="D136"/>
      <c r="E136" s="8"/>
    </row>
    <row r="137" spans="1:5" x14ac:dyDescent="0.25">
      <c r="A137" s="5">
        <f>A136+40</f>
        <v>47098</v>
      </c>
      <c r="B137" s="6">
        <f t="shared" si="3"/>
        <v>285488.29392388777</v>
      </c>
      <c r="C137" s="6"/>
      <c r="D137"/>
      <c r="E137" s="8"/>
    </row>
    <row r="138" spans="1:5" x14ac:dyDescent="0.25">
      <c r="A138" s="5">
        <f t="shared" si="2"/>
        <v>47128</v>
      </c>
      <c r="B138" s="6">
        <f t="shared" si="3"/>
        <v>287488.29392388777</v>
      </c>
      <c r="C138" s="6">
        <f>B137*(1+$C$15)-B137</f>
        <v>10848.555169107742</v>
      </c>
      <c r="D138"/>
      <c r="E138" s="8"/>
    </row>
    <row r="139" spans="1:5" x14ac:dyDescent="0.25">
      <c r="A139" s="5">
        <f t="shared" si="2"/>
        <v>47158</v>
      </c>
      <c r="B139" s="6">
        <f t="shared" si="3"/>
        <v>300336.84909299552</v>
      </c>
      <c r="C139" s="6"/>
      <c r="D139"/>
      <c r="E139" s="8"/>
    </row>
    <row r="140" spans="1:5" x14ac:dyDescent="0.25">
      <c r="A140" s="5">
        <f t="shared" si="2"/>
        <v>47188</v>
      </c>
      <c r="B140" s="6">
        <f t="shared" si="3"/>
        <v>302336.84909299552</v>
      </c>
      <c r="C140" s="6"/>
      <c r="D140"/>
      <c r="E140" s="8"/>
    </row>
    <row r="141" spans="1:5" x14ac:dyDescent="0.25">
      <c r="A141" s="5">
        <f t="shared" si="2"/>
        <v>47218</v>
      </c>
      <c r="B141" s="6">
        <f t="shared" si="3"/>
        <v>304336.84909299552</v>
      </c>
      <c r="C141" s="6"/>
      <c r="D141"/>
      <c r="E141" s="8"/>
    </row>
    <row r="142" spans="1:5" x14ac:dyDescent="0.25">
      <c r="A142" s="5">
        <f t="shared" si="2"/>
        <v>47248</v>
      </c>
      <c r="B142" s="6">
        <f t="shared" si="3"/>
        <v>306336.84909299552</v>
      </c>
      <c r="C142" s="6"/>
      <c r="D142"/>
      <c r="E142" s="8"/>
    </row>
    <row r="143" spans="1:5" x14ac:dyDescent="0.25">
      <c r="A143" s="5">
        <f t="shared" si="2"/>
        <v>47278</v>
      </c>
      <c r="B143" s="6">
        <f t="shared" si="3"/>
        <v>308336.84909299552</v>
      </c>
      <c r="C143" s="6"/>
      <c r="D143"/>
      <c r="E143" s="8"/>
    </row>
    <row r="144" spans="1:5" x14ac:dyDescent="0.25">
      <c r="A144" s="5">
        <f t="shared" si="2"/>
        <v>47308</v>
      </c>
      <c r="B144" s="6">
        <f t="shared" si="3"/>
        <v>310336.84909299552</v>
      </c>
      <c r="C144" s="6"/>
      <c r="D144"/>
      <c r="E144" s="8"/>
    </row>
    <row r="145" spans="1:5" x14ac:dyDescent="0.25">
      <c r="A145" s="5">
        <f t="shared" si="2"/>
        <v>47338</v>
      </c>
      <c r="B145" s="6">
        <f t="shared" si="3"/>
        <v>312336.84909299552</v>
      </c>
      <c r="C145" s="6"/>
      <c r="D145"/>
      <c r="E145" s="8"/>
    </row>
    <row r="146" spans="1:5" x14ac:dyDescent="0.25">
      <c r="A146" s="5">
        <f t="shared" si="2"/>
        <v>47368</v>
      </c>
      <c r="B146" s="6">
        <f t="shared" si="3"/>
        <v>314336.84909299552</v>
      </c>
      <c r="C146" s="6"/>
      <c r="D146"/>
      <c r="E146" s="8"/>
    </row>
    <row r="147" spans="1:5" x14ac:dyDescent="0.25">
      <c r="A147" s="5">
        <f t="shared" ref="A147:A209" si="4">A146+30</f>
        <v>47398</v>
      </c>
      <c r="B147" s="6">
        <f t="shared" si="3"/>
        <v>316336.84909299552</v>
      </c>
      <c r="C147" s="6"/>
      <c r="D147"/>
      <c r="E147" s="8"/>
    </row>
    <row r="148" spans="1:5" x14ac:dyDescent="0.25">
      <c r="A148" s="5">
        <f t="shared" si="4"/>
        <v>47428</v>
      </c>
      <c r="B148" s="6">
        <f t="shared" ref="B148:B211" si="5">B147+C147+$C$13</f>
        <v>318336.84909299552</v>
      </c>
      <c r="C148" s="6"/>
      <c r="D148"/>
      <c r="E148" s="8"/>
    </row>
    <row r="149" spans="1:5" x14ac:dyDescent="0.25">
      <c r="A149" s="5">
        <f t="shared" si="4"/>
        <v>47458</v>
      </c>
      <c r="B149" s="6">
        <f t="shared" si="5"/>
        <v>320336.84909299552</v>
      </c>
      <c r="C149" s="6"/>
      <c r="D149"/>
      <c r="E149" s="8"/>
    </row>
    <row r="150" spans="1:5" x14ac:dyDescent="0.25">
      <c r="A150" s="5">
        <f t="shared" si="4"/>
        <v>47488</v>
      </c>
      <c r="B150" s="6">
        <f t="shared" si="5"/>
        <v>322336.84909299552</v>
      </c>
      <c r="C150" s="6">
        <f>B149*(1+$C$15)-B149</f>
        <v>12172.80026553385</v>
      </c>
      <c r="D150"/>
      <c r="E150" s="8"/>
    </row>
    <row r="151" spans="1:5" x14ac:dyDescent="0.25">
      <c r="A151" s="5">
        <f t="shared" si="4"/>
        <v>47518</v>
      </c>
      <c r="B151" s="6">
        <f t="shared" si="5"/>
        <v>336509.64935852936</v>
      </c>
      <c r="C151" s="6"/>
      <c r="D151"/>
      <c r="E151" s="8"/>
    </row>
    <row r="152" spans="1:5" x14ac:dyDescent="0.25">
      <c r="A152" s="5">
        <f t="shared" si="4"/>
        <v>47548</v>
      </c>
      <c r="B152" s="6">
        <f t="shared" si="5"/>
        <v>338509.64935852936</v>
      </c>
      <c r="C152" s="6"/>
      <c r="D152"/>
      <c r="E152" s="8"/>
    </row>
    <row r="153" spans="1:5" x14ac:dyDescent="0.25">
      <c r="A153" s="5">
        <f t="shared" si="4"/>
        <v>47578</v>
      </c>
      <c r="B153" s="6">
        <f t="shared" si="5"/>
        <v>340509.64935852936</v>
      </c>
      <c r="C153" s="6"/>
      <c r="D153"/>
      <c r="E153" s="8"/>
    </row>
    <row r="154" spans="1:5" x14ac:dyDescent="0.25">
      <c r="A154" s="5">
        <f t="shared" si="4"/>
        <v>47608</v>
      </c>
      <c r="B154" s="6">
        <f t="shared" si="5"/>
        <v>342509.64935852936</v>
      </c>
      <c r="C154" s="6"/>
      <c r="D154"/>
      <c r="E154" s="8"/>
    </row>
    <row r="155" spans="1:5" x14ac:dyDescent="0.25">
      <c r="A155" s="5">
        <f t="shared" si="4"/>
        <v>47638</v>
      </c>
      <c r="B155" s="6">
        <f t="shared" si="5"/>
        <v>344509.64935852936</v>
      </c>
      <c r="C155" s="6"/>
      <c r="D155"/>
      <c r="E155" s="8"/>
    </row>
    <row r="156" spans="1:5" x14ac:dyDescent="0.25">
      <c r="A156" s="5">
        <f t="shared" si="4"/>
        <v>47668</v>
      </c>
      <c r="B156" s="6">
        <f t="shared" si="5"/>
        <v>346509.64935852936</v>
      </c>
      <c r="C156" s="6"/>
      <c r="D156"/>
      <c r="E156" s="8"/>
    </row>
    <row r="157" spans="1:5" x14ac:dyDescent="0.25">
      <c r="A157" s="5">
        <f t="shared" si="4"/>
        <v>47698</v>
      </c>
      <c r="B157" s="6">
        <f t="shared" si="5"/>
        <v>348509.64935852936</v>
      </c>
      <c r="C157" s="6"/>
      <c r="D157"/>
      <c r="E157" s="8"/>
    </row>
    <row r="158" spans="1:5" x14ac:dyDescent="0.25">
      <c r="A158" s="5">
        <f t="shared" si="4"/>
        <v>47728</v>
      </c>
      <c r="B158" s="6">
        <f t="shared" si="5"/>
        <v>350509.64935852936</v>
      </c>
      <c r="C158" s="6"/>
      <c r="D158"/>
      <c r="E158" s="8"/>
    </row>
    <row r="159" spans="1:5" x14ac:dyDescent="0.25">
      <c r="A159" s="5">
        <f t="shared" si="4"/>
        <v>47758</v>
      </c>
      <c r="B159" s="6">
        <f t="shared" si="5"/>
        <v>352509.64935852936</v>
      </c>
      <c r="C159" s="6"/>
      <c r="D159"/>
      <c r="E159" s="8"/>
    </row>
    <row r="160" spans="1:5" x14ac:dyDescent="0.25">
      <c r="A160" s="5">
        <f t="shared" si="4"/>
        <v>47788</v>
      </c>
      <c r="B160" s="6">
        <f t="shared" si="5"/>
        <v>354509.64935852936</v>
      </c>
      <c r="C160" s="6"/>
      <c r="D160"/>
      <c r="E160" s="8"/>
    </row>
    <row r="161" spans="1:5" x14ac:dyDescent="0.25">
      <c r="A161" s="5">
        <f>A160+31</f>
        <v>47819</v>
      </c>
      <c r="B161" s="6">
        <f t="shared" si="5"/>
        <v>356509.64935852936</v>
      </c>
      <c r="C161" s="6"/>
      <c r="D161"/>
      <c r="E161" s="8"/>
    </row>
    <row r="162" spans="1:5" x14ac:dyDescent="0.25">
      <c r="A162" s="5">
        <f>A161+40</f>
        <v>47859</v>
      </c>
      <c r="B162" s="6">
        <f t="shared" si="5"/>
        <v>358509.64935852936</v>
      </c>
      <c r="C162" s="6">
        <f>B161*(1+$C$15)-B161</f>
        <v>13547.3666756241</v>
      </c>
      <c r="D162"/>
      <c r="E162" s="8"/>
    </row>
    <row r="163" spans="1:5" x14ac:dyDescent="0.25">
      <c r="A163" s="5">
        <f t="shared" si="4"/>
        <v>47889</v>
      </c>
      <c r="B163" s="6">
        <f t="shared" si="5"/>
        <v>374057.01603415346</v>
      </c>
      <c r="C163" s="6"/>
      <c r="D163"/>
      <c r="E163" s="8"/>
    </row>
    <row r="164" spans="1:5" x14ac:dyDescent="0.25">
      <c r="A164" s="5">
        <f t="shared" si="4"/>
        <v>47919</v>
      </c>
      <c r="B164" s="6">
        <f t="shared" si="5"/>
        <v>376057.01603415346</v>
      </c>
      <c r="C164" s="6"/>
      <c r="D164"/>
      <c r="E164" s="8"/>
    </row>
    <row r="165" spans="1:5" x14ac:dyDescent="0.25">
      <c r="A165" s="5">
        <f t="shared" si="4"/>
        <v>47949</v>
      </c>
      <c r="B165" s="6">
        <f t="shared" si="5"/>
        <v>378057.01603415346</v>
      </c>
      <c r="C165" s="6"/>
      <c r="D165"/>
      <c r="E165" s="8"/>
    </row>
    <row r="166" spans="1:5" x14ac:dyDescent="0.25">
      <c r="A166" s="5">
        <f t="shared" si="4"/>
        <v>47979</v>
      </c>
      <c r="B166" s="6">
        <f t="shared" si="5"/>
        <v>380057.01603415346</v>
      </c>
      <c r="C166" s="6"/>
      <c r="D166"/>
      <c r="E166" s="8"/>
    </row>
    <row r="167" spans="1:5" x14ac:dyDescent="0.25">
      <c r="A167" s="5">
        <f t="shared" si="4"/>
        <v>48009</v>
      </c>
      <c r="B167" s="6">
        <f t="shared" si="5"/>
        <v>382057.01603415346</v>
      </c>
      <c r="C167" s="6"/>
      <c r="D167"/>
      <c r="E167" s="8"/>
    </row>
    <row r="168" spans="1:5" x14ac:dyDescent="0.25">
      <c r="A168" s="5">
        <f t="shared" si="4"/>
        <v>48039</v>
      </c>
      <c r="B168" s="6">
        <f t="shared" si="5"/>
        <v>384057.01603415346</v>
      </c>
      <c r="C168" s="6"/>
      <c r="D168"/>
      <c r="E168" s="8"/>
    </row>
    <row r="169" spans="1:5" x14ac:dyDescent="0.25">
      <c r="A169" s="5">
        <f t="shared" si="4"/>
        <v>48069</v>
      </c>
      <c r="B169" s="6">
        <f t="shared" si="5"/>
        <v>386057.01603415346</v>
      </c>
      <c r="C169" s="6"/>
      <c r="D169"/>
      <c r="E169" s="8"/>
    </row>
    <row r="170" spans="1:5" x14ac:dyDescent="0.25">
      <c r="A170" s="5">
        <f t="shared" si="4"/>
        <v>48099</v>
      </c>
      <c r="B170" s="6">
        <f t="shared" si="5"/>
        <v>388057.01603415346</v>
      </c>
      <c r="C170" s="6"/>
      <c r="D170"/>
      <c r="E170" s="8"/>
    </row>
    <row r="171" spans="1:5" x14ac:dyDescent="0.25">
      <c r="A171" s="5">
        <f t="shared" si="4"/>
        <v>48129</v>
      </c>
      <c r="B171" s="6">
        <f t="shared" si="5"/>
        <v>390057.01603415346</v>
      </c>
      <c r="C171" s="6"/>
      <c r="D171"/>
      <c r="E171" s="8"/>
    </row>
    <row r="172" spans="1:5" x14ac:dyDescent="0.25">
      <c r="A172" s="5">
        <f t="shared" si="4"/>
        <v>48159</v>
      </c>
      <c r="B172" s="6">
        <f t="shared" si="5"/>
        <v>392057.01603415346</v>
      </c>
      <c r="C172" s="6"/>
      <c r="D172"/>
      <c r="E172" s="8"/>
    </row>
    <row r="173" spans="1:5" x14ac:dyDescent="0.25">
      <c r="A173" s="5">
        <f t="shared" si="4"/>
        <v>48189</v>
      </c>
      <c r="B173" s="6">
        <f t="shared" si="5"/>
        <v>394057.01603415346</v>
      </c>
      <c r="C173" s="6"/>
      <c r="D173"/>
      <c r="E173" s="8"/>
    </row>
    <row r="174" spans="1:5" x14ac:dyDescent="0.25">
      <c r="A174" s="5">
        <f t="shared" si="4"/>
        <v>48219</v>
      </c>
      <c r="B174" s="6">
        <f t="shared" si="5"/>
        <v>396057.01603415346</v>
      </c>
      <c r="C174" s="6">
        <f>B173*(1+$C$15)-B173</f>
        <v>14974.166609297856</v>
      </c>
      <c r="D174"/>
      <c r="E174" s="8"/>
    </row>
    <row r="175" spans="1:5" x14ac:dyDescent="0.25">
      <c r="A175" s="5">
        <f t="shared" si="4"/>
        <v>48249</v>
      </c>
      <c r="B175" s="6">
        <f t="shared" si="5"/>
        <v>413031.18264345132</v>
      </c>
      <c r="C175" s="6"/>
      <c r="D175"/>
      <c r="E175" s="8"/>
    </row>
    <row r="176" spans="1:5" x14ac:dyDescent="0.25">
      <c r="A176" s="5">
        <f t="shared" si="4"/>
        <v>48279</v>
      </c>
      <c r="B176" s="6">
        <f t="shared" si="5"/>
        <v>415031.18264345132</v>
      </c>
      <c r="C176" s="6"/>
      <c r="D176"/>
      <c r="E176" s="8"/>
    </row>
    <row r="177" spans="1:5" x14ac:dyDescent="0.25">
      <c r="A177" s="5">
        <f t="shared" si="4"/>
        <v>48309</v>
      </c>
      <c r="B177" s="6">
        <f t="shared" si="5"/>
        <v>417031.18264345132</v>
      </c>
      <c r="C177" s="6"/>
      <c r="D177"/>
      <c r="E177" s="8"/>
    </row>
    <row r="178" spans="1:5" x14ac:dyDescent="0.25">
      <c r="A178" s="5">
        <f t="shared" si="4"/>
        <v>48339</v>
      </c>
      <c r="B178" s="6">
        <f t="shared" si="5"/>
        <v>419031.18264345132</v>
      </c>
      <c r="C178" s="6"/>
      <c r="D178"/>
      <c r="E178" s="8"/>
    </row>
    <row r="179" spans="1:5" x14ac:dyDescent="0.25">
      <c r="A179" s="5">
        <f t="shared" si="4"/>
        <v>48369</v>
      </c>
      <c r="B179" s="6">
        <f t="shared" si="5"/>
        <v>421031.18264345132</v>
      </c>
      <c r="C179" s="6"/>
      <c r="D179"/>
      <c r="E179" s="8"/>
    </row>
    <row r="180" spans="1:5" x14ac:dyDescent="0.25">
      <c r="A180" s="5">
        <f t="shared" si="4"/>
        <v>48399</v>
      </c>
      <c r="B180" s="6">
        <f t="shared" si="5"/>
        <v>423031.18264345132</v>
      </c>
      <c r="C180" s="6"/>
      <c r="D180"/>
      <c r="E180" s="8"/>
    </row>
    <row r="181" spans="1:5" x14ac:dyDescent="0.25">
      <c r="A181" s="5">
        <f t="shared" si="4"/>
        <v>48429</v>
      </c>
      <c r="B181" s="6">
        <f t="shared" si="5"/>
        <v>425031.18264345132</v>
      </c>
      <c r="C181" s="6"/>
      <c r="D181"/>
      <c r="E181" s="8"/>
    </row>
    <row r="182" spans="1:5" x14ac:dyDescent="0.25">
      <c r="A182" s="5">
        <f t="shared" si="4"/>
        <v>48459</v>
      </c>
      <c r="B182" s="6">
        <f t="shared" si="5"/>
        <v>427031.18264345132</v>
      </c>
      <c r="C182" s="6"/>
      <c r="D182"/>
      <c r="E182" s="8"/>
    </row>
    <row r="183" spans="1:5" x14ac:dyDescent="0.25">
      <c r="A183" s="5">
        <f t="shared" si="4"/>
        <v>48489</v>
      </c>
      <c r="B183" s="6">
        <f t="shared" si="5"/>
        <v>429031.18264345132</v>
      </c>
      <c r="C183" s="6"/>
      <c r="D183"/>
      <c r="E183" s="8"/>
    </row>
    <row r="184" spans="1:5" x14ac:dyDescent="0.25">
      <c r="A184" s="5">
        <f t="shared" si="4"/>
        <v>48519</v>
      </c>
      <c r="B184" s="6">
        <f t="shared" si="5"/>
        <v>431031.18264345132</v>
      </c>
      <c r="C184" s="6"/>
      <c r="D184"/>
      <c r="E184" s="8"/>
    </row>
    <row r="185" spans="1:5" x14ac:dyDescent="0.25">
      <c r="A185" s="5">
        <f t="shared" si="4"/>
        <v>48549</v>
      </c>
      <c r="B185" s="6">
        <f t="shared" si="5"/>
        <v>433031.18264345132</v>
      </c>
      <c r="C185" s="6"/>
      <c r="D185"/>
      <c r="E185" s="8"/>
    </row>
    <row r="186" spans="1:5" x14ac:dyDescent="0.25">
      <c r="A186" s="5">
        <f>A185+40</f>
        <v>48589</v>
      </c>
      <c r="B186" s="6">
        <f t="shared" si="5"/>
        <v>435031.18264345132</v>
      </c>
      <c r="C186" s="6">
        <f>B185*(1+$C$15)-B185</f>
        <v>16455.184940451174</v>
      </c>
      <c r="D186"/>
      <c r="E186" s="8"/>
    </row>
    <row r="187" spans="1:5" x14ac:dyDescent="0.25">
      <c r="A187" s="5">
        <f t="shared" si="4"/>
        <v>48619</v>
      </c>
      <c r="B187" s="6">
        <f t="shared" si="5"/>
        <v>453486.36758390249</v>
      </c>
      <c r="C187" s="6"/>
      <c r="D187"/>
      <c r="E187" s="8"/>
    </row>
    <row r="188" spans="1:5" x14ac:dyDescent="0.25">
      <c r="A188" s="5">
        <f>A187+28</f>
        <v>48647</v>
      </c>
      <c r="B188" s="6">
        <f t="shared" si="5"/>
        <v>455486.36758390249</v>
      </c>
      <c r="C188" s="6"/>
      <c r="D188"/>
      <c r="E188" s="8"/>
    </row>
    <row r="189" spans="1:5" x14ac:dyDescent="0.25">
      <c r="A189" s="5">
        <f t="shared" si="4"/>
        <v>48677</v>
      </c>
      <c r="B189" s="6">
        <f t="shared" si="5"/>
        <v>457486.36758390249</v>
      </c>
      <c r="C189" s="6"/>
      <c r="D189"/>
      <c r="E189" s="8"/>
    </row>
    <row r="190" spans="1:5" x14ac:dyDescent="0.25">
      <c r="A190" s="5">
        <f t="shared" si="4"/>
        <v>48707</v>
      </c>
      <c r="B190" s="6">
        <f t="shared" si="5"/>
        <v>459486.36758390249</v>
      </c>
      <c r="C190" s="6"/>
      <c r="D190"/>
      <c r="E190" s="8"/>
    </row>
    <row r="191" spans="1:5" x14ac:dyDescent="0.25">
      <c r="A191" s="5">
        <f t="shared" si="4"/>
        <v>48737</v>
      </c>
      <c r="B191" s="6">
        <f t="shared" si="5"/>
        <v>461486.36758390249</v>
      </c>
      <c r="C191" s="6"/>
      <c r="D191"/>
      <c r="E191" s="8"/>
    </row>
    <row r="192" spans="1:5" x14ac:dyDescent="0.25">
      <c r="A192" s="5">
        <f t="shared" si="4"/>
        <v>48767</v>
      </c>
      <c r="B192" s="6">
        <f t="shared" si="5"/>
        <v>463486.36758390249</v>
      </c>
      <c r="C192" s="6"/>
      <c r="D192"/>
      <c r="E192" s="8"/>
    </row>
    <row r="193" spans="1:5" x14ac:dyDescent="0.25">
      <c r="A193" s="5">
        <f t="shared" si="4"/>
        <v>48797</v>
      </c>
      <c r="B193" s="6">
        <f t="shared" si="5"/>
        <v>465486.36758390249</v>
      </c>
      <c r="C193" s="6"/>
      <c r="D193"/>
      <c r="E193" s="8"/>
    </row>
    <row r="194" spans="1:5" x14ac:dyDescent="0.25">
      <c r="A194" s="5">
        <f t="shared" si="4"/>
        <v>48827</v>
      </c>
      <c r="B194" s="6">
        <f t="shared" si="5"/>
        <v>467486.36758390249</v>
      </c>
      <c r="C194" s="6"/>
      <c r="D194"/>
      <c r="E194" s="8"/>
    </row>
    <row r="195" spans="1:5" x14ac:dyDescent="0.25">
      <c r="A195" s="5">
        <f t="shared" si="4"/>
        <v>48857</v>
      </c>
      <c r="B195" s="6">
        <f t="shared" si="5"/>
        <v>469486.36758390249</v>
      </c>
      <c r="C195" s="6"/>
      <c r="D195"/>
      <c r="E195" s="8"/>
    </row>
    <row r="196" spans="1:5" x14ac:dyDescent="0.25">
      <c r="A196" s="5">
        <f t="shared" si="4"/>
        <v>48887</v>
      </c>
      <c r="B196" s="6">
        <f t="shared" si="5"/>
        <v>471486.36758390249</v>
      </c>
      <c r="C196" s="6"/>
      <c r="D196"/>
      <c r="E196" s="8"/>
    </row>
    <row r="197" spans="1:5" x14ac:dyDescent="0.25">
      <c r="A197" s="5">
        <f t="shared" si="4"/>
        <v>48917</v>
      </c>
      <c r="B197" s="6">
        <f t="shared" si="5"/>
        <v>473486.36758390249</v>
      </c>
      <c r="C197" s="6"/>
      <c r="D197"/>
      <c r="E197" s="8"/>
    </row>
    <row r="198" spans="1:5" x14ac:dyDescent="0.25">
      <c r="A198" s="5">
        <f t="shared" si="4"/>
        <v>48947</v>
      </c>
      <c r="B198" s="6">
        <f t="shared" si="5"/>
        <v>475486.36758390249</v>
      </c>
      <c r="C198" s="6">
        <f>B197*(1+$C$15)-B197</f>
        <v>17992.481968188309</v>
      </c>
      <c r="D198"/>
      <c r="E198" s="8"/>
    </row>
    <row r="199" spans="1:5" x14ac:dyDescent="0.25">
      <c r="A199" s="5">
        <f t="shared" si="4"/>
        <v>48977</v>
      </c>
      <c r="B199" s="6">
        <f t="shared" si="5"/>
        <v>495478.8495520908</v>
      </c>
      <c r="C199" s="6"/>
      <c r="D199"/>
      <c r="E199" s="8"/>
    </row>
    <row r="200" spans="1:5" x14ac:dyDescent="0.25">
      <c r="A200" s="5">
        <f t="shared" si="4"/>
        <v>49007</v>
      </c>
      <c r="B200" s="6">
        <f t="shared" si="5"/>
        <v>497478.8495520908</v>
      </c>
      <c r="C200" s="6"/>
      <c r="D200"/>
      <c r="E200" s="8"/>
    </row>
    <row r="201" spans="1:5" x14ac:dyDescent="0.25">
      <c r="A201" s="5">
        <f t="shared" si="4"/>
        <v>49037</v>
      </c>
      <c r="B201" s="6">
        <f t="shared" si="5"/>
        <v>499478.8495520908</v>
      </c>
      <c r="C201" s="6"/>
      <c r="D201"/>
      <c r="E201" s="8"/>
    </row>
    <row r="202" spans="1:5" x14ac:dyDescent="0.25">
      <c r="A202" s="5">
        <f t="shared" si="4"/>
        <v>49067</v>
      </c>
      <c r="B202" s="6">
        <f t="shared" si="5"/>
        <v>501478.8495520908</v>
      </c>
      <c r="C202" s="6"/>
      <c r="D202"/>
      <c r="E202" s="8"/>
    </row>
    <row r="203" spans="1:5" x14ac:dyDescent="0.25">
      <c r="A203" s="5">
        <f t="shared" si="4"/>
        <v>49097</v>
      </c>
      <c r="B203" s="6">
        <f t="shared" si="5"/>
        <v>503478.8495520908</v>
      </c>
      <c r="C203" s="6"/>
      <c r="D203"/>
      <c r="E203" s="8"/>
    </row>
    <row r="204" spans="1:5" x14ac:dyDescent="0.25">
      <c r="A204" s="5">
        <f t="shared" si="4"/>
        <v>49127</v>
      </c>
      <c r="B204" s="6">
        <f t="shared" si="5"/>
        <v>505478.8495520908</v>
      </c>
      <c r="C204" s="6"/>
      <c r="D204"/>
      <c r="E204" s="8"/>
    </row>
    <row r="205" spans="1:5" x14ac:dyDescent="0.25">
      <c r="A205" s="5">
        <f>A204+31</f>
        <v>49158</v>
      </c>
      <c r="B205" s="6">
        <f t="shared" si="5"/>
        <v>507478.8495520908</v>
      </c>
      <c r="C205" s="6"/>
      <c r="D205"/>
      <c r="E205" s="8"/>
    </row>
    <row r="206" spans="1:5" x14ac:dyDescent="0.25">
      <c r="A206" s="5">
        <f t="shared" si="4"/>
        <v>49188</v>
      </c>
      <c r="B206" s="6">
        <f t="shared" si="5"/>
        <v>509478.8495520908</v>
      </c>
      <c r="C206" s="6"/>
      <c r="D206"/>
      <c r="E206" s="8"/>
    </row>
    <row r="207" spans="1:5" x14ac:dyDescent="0.25">
      <c r="A207" s="5">
        <f>A206+31</f>
        <v>49219</v>
      </c>
      <c r="B207" s="6">
        <f t="shared" si="5"/>
        <v>511478.8495520908</v>
      </c>
      <c r="C207" s="6"/>
      <c r="D207"/>
      <c r="E207" s="8"/>
    </row>
    <row r="208" spans="1:5" x14ac:dyDescent="0.25">
      <c r="A208" s="5">
        <f t="shared" si="4"/>
        <v>49249</v>
      </c>
      <c r="B208" s="6">
        <f t="shared" si="5"/>
        <v>513478.8495520908</v>
      </c>
      <c r="C208" s="6"/>
      <c r="D208"/>
      <c r="E208" s="8"/>
    </row>
    <row r="209" spans="1:5" x14ac:dyDescent="0.25">
      <c r="A209" s="5">
        <f t="shared" si="4"/>
        <v>49279</v>
      </c>
      <c r="B209" s="6">
        <f t="shared" si="5"/>
        <v>515478.8495520908</v>
      </c>
      <c r="C209" s="6"/>
      <c r="D209"/>
      <c r="E209" s="8"/>
    </row>
    <row r="210" spans="1:5" x14ac:dyDescent="0.25">
      <c r="A210" s="5">
        <f>A209+40</f>
        <v>49319</v>
      </c>
      <c r="B210" s="6">
        <f t="shared" si="5"/>
        <v>517478.8495520908</v>
      </c>
      <c r="C210" s="6">
        <f>B209*(1+$C$15)-B209</f>
        <v>19588.196282979508</v>
      </c>
      <c r="D210"/>
      <c r="E210" s="8"/>
    </row>
    <row r="211" spans="1:5" x14ac:dyDescent="0.25">
      <c r="A211" s="5">
        <f t="shared" ref="A211:A274" si="6">A210+30</f>
        <v>49349</v>
      </c>
      <c r="B211" s="6">
        <f t="shared" si="5"/>
        <v>539067.04583507031</v>
      </c>
      <c r="C211" s="6"/>
      <c r="D211"/>
      <c r="E211" s="8"/>
    </row>
    <row r="212" spans="1:5" x14ac:dyDescent="0.25">
      <c r="A212" s="5">
        <f t="shared" si="6"/>
        <v>49379</v>
      </c>
      <c r="B212" s="6">
        <f t="shared" ref="B212:B275" si="7">B211+C211+$C$13</f>
        <v>541067.04583507031</v>
      </c>
      <c r="C212" s="6"/>
      <c r="D212"/>
      <c r="E212" s="8"/>
    </row>
    <row r="213" spans="1:5" x14ac:dyDescent="0.25">
      <c r="A213" s="5">
        <f t="shared" si="6"/>
        <v>49409</v>
      </c>
      <c r="B213" s="6">
        <f t="shared" si="7"/>
        <v>543067.04583507031</v>
      </c>
      <c r="C213" s="6"/>
      <c r="D213"/>
      <c r="E213" s="8"/>
    </row>
    <row r="214" spans="1:5" x14ac:dyDescent="0.25">
      <c r="A214" s="5">
        <f t="shared" si="6"/>
        <v>49439</v>
      </c>
      <c r="B214" s="6">
        <f t="shared" si="7"/>
        <v>545067.04583507031</v>
      </c>
      <c r="C214" s="6"/>
      <c r="D214"/>
      <c r="E214" s="8"/>
    </row>
    <row r="215" spans="1:5" x14ac:dyDescent="0.25">
      <c r="A215" s="5">
        <f t="shared" si="6"/>
        <v>49469</v>
      </c>
      <c r="B215" s="6">
        <f t="shared" si="7"/>
        <v>547067.04583507031</v>
      </c>
      <c r="C215" s="6"/>
      <c r="D215"/>
      <c r="E215" s="8"/>
    </row>
    <row r="216" spans="1:5" x14ac:dyDescent="0.25">
      <c r="A216" s="5">
        <f t="shared" si="6"/>
        <v>49499</v>
      </c>
      <c r="B216" s="6">
        <f t="shared" si="7"/>
        <v>549067.04583507031</v>
      </c>
      <c r="C216" s="6"/>
      <c r="D216"/>
      <c r="E216" s="8"/>
    </row>
    <row r="217" spans="1:5" x14ac:dyDescent="0.25">
      <c r="A217" s="5">
        <f t="shared" si="6"/>
        <v>49529</v>
      </c>
      <c r="B217" s="6">
        <f t="shared" si="7"/>
        <v>551067.04583507031</v>
      </c>
      <c r="C217" s="6"/>
      <c r="D217"/>
      <c r="E217" s="8"/>
    </row>
    <row r="218" spans="1:5" x14ac:dyDescent="0.25">
      <c r="A218" s="5">
        <f t="shared" si="6"/>
        <v>49559</v>
      </c>
      <c r="B218" s="6">
        <f t="shared" si="7"/>
        <v>553067.04583507031</v>
      </c>
      <c r="C218" s="6"/>
      <c r="D218"/>
      <c r="E218" s="8"/>
    </row>
    <row r="219" spans="1:5" x14ac:dyDescent="0.25">
      <c r="A219" s="5">
        <f t="shared" si="6"/>
        <v>49589</v>
      </c>
      <c r="B219" s="6">
        <f t="shared" si="7"/>
        <v>555067.04583507031</v>
      </c>
      <c r="C219" s="6"/>
      <c r="D219"/>
      <c r="E219" s="8"/>
    </row>
    <row r="220" spans="1:5" x14ac:dyDescent="0.25">
      <c r="A220" s="5">
        <f t="shared" si="6"/>
        <v>49619</v>
      </c>
      <c r="B220" s="6">
        <f t="shared" si="7"/>
        <v>557067.04583507031</v>
      </c>
      <c r="C220" s="6"/>
      <c r="D220"/>
      <c r="E220" s="8"/>
    </row>
    <row r="221" spans="1:5" x14ac:dyDescent="0.25">
      <c r="A221" s="5">
        <f>A220+35</f>
        <v>49654</v>
      </c>
      <c r="B221" s="6">
        <f t="shared" si="7"/>
        <v>559067.04583507031</v>
      </c>
      <c r="C221" s="6"/>
      <c r="D221"/>
      <c r="E221" s="8"/>
    </row>
    <row r="222" spans="1:5" x14ac:dyDescent="0.25">
      <c r="A222" s="5">
        <f t="shared" si="6"/>
        <v>49684</v>
      </c>
      <c r="B222" s="6">
        <f t="shared" si="7"/>
        <v>561067.04583507031</v>
      </c>
      <c r="C222" s="6">
        <f>B221*(1+$C$15)-B221</f>
        <v>21244.547741732677</v>
      </c>
      <c r="D222"/>
      <c r="E222" s="8"/>
    </row>
    <row r="223" spans="1:5" x14ac:dyDescent="0.25">
      <c r="A223" s="5">
        <f t="shared" si="6"/>
        <v>49714</v>
      </c>
      <c r="B223" s="6">
        <f t="shared" si="7"/>
        <v>584311.59357680299</v>
      </c>
      <c r="C223" s="6"/>
      <c r="D223"/>
      <c r="E223" s="8"/>
    </row>
    <row r="224" spans="1:5" x14ac:dyDescent="0.25">
      <c r="A224" s="5">
        <f t="shared" si="6"/>
        <v>49744</v>
      </c>
      <c r="B224" s="6">
        <f t="shared" si="7"/>
        <v>586311.59357680299</v>
      </c>
      <c r="C224" s="6"/>
      <c r="D224"/>
      <c r="E224" s="8"/>
    </row>
    <row r="225" spans="1:5" x14ac:dyDescent="0.25">
      <c r="A225" s="5">
        <f t="shared" si="6"/>
        <v>49774</v>
      </c>
      <c r="B225" s="6">
        <f t="shared" si="7"/>
        <v>588311.59357680299</v>
      </c>
      <c r="C225" s="6"/>
      <c r="D225"/>
      <c r="E225" s="8"/>
    </row>
    <row r="226" spans="1:5" x14ac:dyDescent="0.25">
      <c r="A226" s="5">
        <f t="shared" si="6"/>
        <v>49804</v>
      </c>
      <c r="B226" s="6">
        <f t="shared" si="7"/>
        <v>590311.59357680299</v>
      </c>
      <c r="C226" s="6"/>
      <c r="D226"/>
      <c r="E226" s="8"/>
    </row>
    <row r="227" spans="1:5" x14ac:dyDescent="0.25">
      <c r="A227" s="5">
        <f t="shared" si="6"/>
        <v>49834</v>
      </c>
      <c r="B227" s="6">
        <f t="shared" si="7"/>
        <v>592311.59357680299</v>
      </c>
      <c r="C227" s="6"/>
      <c r="D227"/>
      <c r="E227" s="8"/>
    </row>
    <row r="228" spans="1:5" x14ac:dyDescent="0.25">
      <c r="A228" s="5">
        <f t="shared" si="6"/>
        <v>49864</v>
      </c>
      <c r="B228" s="6">
        <f t="shared" si="7"/>
        <v>594311.59357680299</v>
      </c>
      <c r="C228" s="6"/>
      <c r="D228"/>
      <c r="E228" s="8"/>
    </row>
    <row r="229" spans="1:5" x14ac:dyDescent="0.25">
      <c r="A229" s="5">
        <f t="shared" si="6"/>
        <v>49894</v>
      </c>
      <c r="B229" s="6">
        <f t="shared" si="7"/>
        <v>596311.59357680299</v>
      </c>
      <c r="C229" s="6"/>
      <c r="D229"/>
      <c r="E229" s="8"/>
    </row>
    <row r="230" spans="1:5" x14ac:dyDescent="0.25">
      <c r="A230" s="5">
        <f t="shared" si="6"/>
        <v>49924</v>
      </c>
      <c r="B230" s="6">
        <f t="shared" si="7"/>
        <v>598311.59357680299</v>
      </c>
      <c r="C230" s="6"/>
      <c r="D230"/>
      <c r="E230" s="8"/>
    </row>
    <row r="231" spans="1:5" x14ac:dyDescent="0.25">
      <c r="A231" s="5">
        <f t="shared" si="6"/>
        <v>49954</v>
      </c>
      <c r="B231" s="6">
        <f t="shared" si="7"/>
        <v>600311.59357680299</v>
      </c>
      <c r="C231" s="6"/>
      <c r="D231"/>
      <c r="E231" s="8"/>
    </row>
    <row r="232" spans="1:5" x14ac:dyDescent="0.25">
      <c r="A232" s="5">
        <f t="shared" si="6"/>
        <v>49984</v>
      </c>
      <c r="B232" s="6">
        <f t="shared" si="7"/>
        <v>602311.59357680299</v>
      </c>
      <c r="C232" s="6"/>
      <c r="D232"/>
      <c r="E232" s="8"/>
    </row>
    <row r="233" spans="1:5" x14ac:dyDescent="0.25">
      <c r="A233" s="5">
        <f t="shared" si="6"/>
        <v>50014</v>
      </c>
      <c r="B233" s="6">
        <f t="shared" si="7"/>
        <v>604311.59357680299</v>
      </c>
      <c r="C233" s="6"/>
      <c r="D233"/>
      <c r="E233" s="8"/>
    </row>
    <row r="234" spans="1:5" x14ac:dyDescent="0.25">
      <c r="A234" s="5">
        <f>A233+36</f>
        <v>50050</v>
      </c>
      <c r="B234" s="6">
        <f t="shared" si="7"/>
        <v>606311.59357680299</v>
      </c>
      <c r="C234" s="6">
        <f>B233*(1+$C$15)-B233</f>
        <v>22963.840555918519</v>
      </c>
      <c r="D234"/>
      <c r="E234" s="8"/>
    </row>
    <row r="235" spans="1:5" x14ac:dyDescent="0.25">
      <c r="A235" s="5">
        <f t="shared" si="6"/>
        <v>50080</v>
      </c>
      <c r="B235" s="6">
        <f t="shared" si="7"/>
        <v>631275.43413272151</v>
      </c>
      <c r="C235" s="6"/>
      <c r="D235"/>
      <c r="E235" s="8"/>
    </row>
    <row r="236" spans="1:5" x14ac:dyDescent="0.25">
      <c r="A236" s="5">
        <f t="shared" si="6"/>
        <v>50110</v>
      </c>
      <c r="B236" s="6">
        <f t="shared" si="7"/>
        <v>633275.43413272151</v>
      </c>
      <c r="C236" s="6"/>
      <c r="D236"/>
      <c r="E236" s="8"/>
    </row>
    <row r="237" spans="1:5" x14ac:dyDescent="0.25">
      <c r="A237" s="5">
        <f t="shared" si="6"/>
        <v>50140</v>
      </c>
      <c r="B237" s="6">
        <f t="shared" si="7"/>
        <v>635275.43413272151</v>
      </c>
      <c r="C237" s="6"/>
      <c r="D237"/>
      <c r="E237" s="8"/>
    </row>
    <row r="238" spans="1:5" x14ac:dyDescent="0.25">
      <c r="A238" s="5">
        <f t="shared" si="6"/>
        <v>50170</v>
      </c>
      <c r="B238" s="6">
        <f t="shared" si="7"/>
        <v>637275.43413272151</v>
      </c>
      <c r="C238" s="6"/>
      <c r="D238"/>
      <c r="E238" s="8"/>
    </row>
    <row r="239" spans="1:5" x14ac:dyDescent="0.25">
      <c r="A239" s="5">
        <f t="shared" si="6"/>
        <v>50200</v>
      </c>
      <c r="B239" s="6">
        <f t="shared" si="7"/>
        <v>639275.43413272151</v>
      </c>
      <c r="C239" s="6"/>
      <c r="D239"/>
      <c r="E239" s="8"/>
    </row>
    <row r="240" spans="1:5" x14ac:dyDescent="0.25">
      <c r="A240" s="5">
        <f t="shared" si="6"/>
        <v>50230</v>
      </c>
      <c r="B240" s="6">
        <f t="shared" si="7"/>
        <v>641275.43413272151</v>
      </c>
      <c r="C240" s="6"/>
      <c r="D240"/>
      <c r="E240" s="8"/>
    </row>
    <row r="241" spans="1:5" x14ac:dyDescent="0.25">
      <c r="A241" s="5">
        <f t="shared" si="6"/>
        <v>50260</v>
      </c>
      <c r="B241" s="6">
        <f t="shared" si="7"/>
        <v>643275.43413272151</v>
      </c>
      <c r="C241" s="6"/>
      <c r="D241"/>
      <c r="E241" s="8"/>
    </row>
    <row r="242" spans="1:5" x14ac:dyDescent="0.25">
      <c r="A242" s="5">
        <f t="shared" si="6"/>
        <v>50290</v>
      </c>
      <c r="B242" s="6">
        <f t="shared" si="7"/>
        <v>645275.43413272151</v>
      </c>
      <c r="C242" s="6"/>
      <c r="D242"/>
      <c r="E242" s="8"/>
    </row>
    <row r="243" spans="1:5" x14ac:dyDescent="0.25">
      <c r="A243" s="5">
        <f t="shared" si="6"/>
        <v>50320</v>
      </c>
      <c r="B243" s="6">
        <f t="shared" si="7"/>
        <v>647275.43413272151</v>
      </c>
      <c r="C243" s="6"/>
      <c r="D243"/>
      <c r="E243" s="8"/>
    </row>
    <row r="244" spans="1:5" x14ac:dyDescent="0.25">
      <c r="A244" s="5">
        <f t="shared" si="6"/>
        <v>50350</v>
      </c>
      <c r="B244" s="6">
        <f t="shared" si="7"/>
        <v>649275.43413272151</v>
      </c>
      <c r="C244" s="6"/>
      <c r="D244"/>
      <c r="E244" s="8"/>
    </row>
    <row r="245" spans="1:5" x14ac:dyDescent="0.25">
      <c r="A245" s="5">
        <f>A244+36</f>
        <v>50386</v>
      </c>
      <c r="B245" s="6">
        <f t="shared" si="7"/>
        <v>651275.43413272151</v>
      </c>
      <c r="C245" s="6"/>
      <c r="D245"/>
      <c r="E245" s="8"/>
    </row>
    <row r="246" spans="1:5" x14ac:dyDescent="0.25">
      <c r="A246" s="5">
        <f t="shared" si="6"/>
        <v>50416</v>
      </c>
      <c r="B246" s="6">
        <f t="shared" si="7"/>
        <v>653275.43413272151</v>
      </c>
      <c r="C246" s="6">
        <f>B245*(1+$C$15)-B245</f>
        <v>24748.466497043497</v>
      </c>
      <c r="D246"/>
      <c r="E246" s="8"/>
    </row>
    <row r="247" spans="1:5" x14ac:dyDescent="0.25">
      <c r="A247" s="5">
        <f t="shared" si="6"/>
        <v>50446</v>
      </c>
      <c r="B247" s="6">
        <f t="shared" si="7"/>
        <v>680023.900629765</v>
      </c>
      <c r="C247" s="6"/>
      <c r="D247"/>
      <c r="E247" s="8"/>
    </row>
    <row r="248" spans="1:5" x14ac:dyDescent="0.25">
      <c r="A248" s="5">
        <f t="shared" si="6"/>
        <v>50476</v>
      </c>
      <c r="B248" s="6">
        <f t="shared" si="7"/>
        <v>682023.900629765</v>
      </c>
      <c r="C248" s="6"/>
      <c r="D248"/>
      <c r="E248" s="8"/>
    </row>
    <row r="249" spans="1:5" x14ac:dyDescent="0.25">
      <c r="A249" s="5">
        <f t="shared" si="6"/>
        <v>50506</v>
      </c>
      <c r="B249" s="6">
        <f t="shared" si="7"/>
        <v>684023.900629765</v>
      </c>
      <c r="C249" s="6"/>
      <c r="D249"/>
      <c r="E249" s="8"/>
    </row>
    <row r="250" spans="1:5" x14ac:dyDescent="0.25">
      <c r="A250" s="5">
        <f t="shared" si="6"/>
        <v>50536</v>
      </c>
      <c r="B250" s="6">
        <f t="shared" si="7"/>
        <v>686023.900629765</v>
      </c>
      <c r="C250" s="6"/>
      <c r="D250"/>
      <c r="E250" s="8"/>
    </row>
    <row r="251" spans="1:5" x14ac:dyDescent="0.25">
      <c r="A251" s="5">
        <f t="shared" si="6"/>
        <v>50566</v>
      </c>
      <c r="B251" s="6">
        <f t="shared" si="7"/>
        <v>688023.900629765</v>
      </c>
      <c r="C251" s="6"/>
      <c r="D251"/>
      <c r="E251" s="8"/>
    </row>
    <row r="252" spans="1:5" x14ac:dyDescent="0.25">
      <c r="A252" s="5">
        <f t="shared" si="6"/>
        <v>50596</v>
      </c>
      <c r="B252" s="6">
        <f t="shared" si="7"/>
        <v>690023.900629765</v>
      </c>
      <c r="C252" s="6"/>
      <c r="D252"/>
      <c r="E252" s="8"/>
    </row>
    <row r="253" spans="1:5" x14ac:dyDescent="0.25">
      <c r="A253" s="5">
        <f t="shared" si="6"/>
        <v>50626</v>
      </c>
      <c r="B253" s="6">
        <f t="shared" si="7"/>
        <v>692023.900629765</v>
      </c>
      <c r="C253" s="6"/>
      <c r="D253"/>
      <c r="E253" s="8"/>
    </row>
    <row r="254" spans="1:5" x14ac:dyDescent="0.25">
      <c r="A254" s="5">
        <f t="shared" si="6"/>
        <v>50656</v>
      </c>
      <c r="B254" s="6">
        <f t="shared" si="7"/>
        <v>694023.900629765</v>
      </c>
      <c r="C254" s="6"/>
      <c r="D254"/>
      <c r="E254" s="8"/>
    </row>
    <row r="255" spans="1:5" x14ac:dyDescent="0.25">
      <c r="A255" s="5">
        <f t="shared" si="6"/>
        <v>50686</v>
      </c>
      <c r="B255" s="6">
        <f t="shared" si="7"/>
        <v>696023.900629765</v>
      </c>
      <c r="C255" s="6"/>
      <c r="D255"/>
      <c r="E255" s="8"/>
    </row>
    <row r="256" spans="1:5" x14ac:dyDescent="0.25">
      <c r="A256" s="5">
        <f t="shared" si="6"/>
        <v>50716</v>
      </c>
      <c r="B256" s="6">
        <f t="shared" si="7"/>
        <v>698023.900629765</v>
      </c>
      <c r="C256" s="6"/>
      <c r="D256"/>
      <c r="E256" s="8"/>
    </row>
    <row r="257" spans="1:5" x14ac:dyDescent="0.25">
      <c r="A257" s="5">
        <f>A256+36</f>
        <v>50752</v>
      </c>
      <c r="B257" s="6">
        <f t="shared" si="7"/>
        <v>700023.900629765</v>
      </c>
      <c r="C257" s="6"/>
      <c r="D257"/>
      <c r="E257" s="8"/>
    </row>
    <row r="258" spans="1:5" x14ac:dyDescent="0.25">
      <c r="A258" s="5">
        <f t="shared" si="6"/>
        <v>50782</v>
      </c>
      <c r="B258" s="6">
        <f t="shared" si="7"/>
        <v>702023.900629765</v>
      </c>
      <c r="C258" s="6">
        <f>B257*(1+$C$15)-B257</f>
        <v>26600.908223931096</v>
      </c>
      <c r="D258"/>
      <c r="E258" s="8"/>
    </row>
    <row r="259" spans="1:5" x14ac:dyDescent="0.25">
      <c r="A259" s="5">
        <f t="shared" si="6"/>
        <v>50812</v>
      </c>
      <c r="B259" s="6">
        <f t="shared" si="7"/>
        <v>730624.8088536961</v>
      </c>
      <c r="C259" s="6"/>
      <c r="D259"/>
      <c r="E259" s="8"/>
    </row>
    <row r="260" spans="1:5" x14ac:dyDescent="0.25">
      <c r="A260" s="5">
        <f t="shared" si="6"/>
        <v>50842</v>
      </c>
      <c r="B260" s="6">
        <f t="shared" si="7"/>
        <v>732624.8088536961</v>
      </c>
      <c r="C260" s="6"/>
      <c r="D260"/>
      <c r="E260" s="8"/>
    </row>
    <row r="261" spans="1:5" x14ac:dyDescent="0.25">
      <c r="A261" s="5">
        <f t="shared" si="6"/>
        <v>50872</v>
      </c>
      <c r="B261" s="6">
        <f t="shared" si="7"/>
        <v>734624.8088536961</v>
      </c>
      <c r="C261" s="6"/>
      <c r="D261"/>
      <c r="E261" s="8"/>
    </row>
    <row r="262" spans="1:5" x14ac:dyDescent="0.25">
      <c r="A262" s="5">
        <f t="shared" si="6"/>
        <v>50902</v>
      </c>
      <c r="B262" s="6">
        <f t="shared" si="7"/>
        <v>736624.8088536961</v>
      </c>
      <c r="C262" s="6"/>
      <c r="D262"/>
      <c r="E262" s="8"/>
    </row>
    <row r="263" spans="1:5" x14ac:dyDescent="0.25">
      <c r="A263" s="5">
        <f t="shared" si="6"/>
        <v>50932</v>
      </c>
      <c r="B263" s="6">
        <f t="shared" si="7"/>
        <v>738624.8088536961</v>
      </c>
      <c r="C263" s="6"/>
      <c r="D263"/>
      <c r="E263" s="8"/>
    </row>
    <row r="264" spans="1:5" x14ac:dyDescent="0.25">
      <c r="A264" s="5">
        <f t="shared" si="6"/>
        <v>50962</v>
      </c>
      <c r="B264" s="6">
        <f t="shared" si="7"/>
        <v>740624.8088536961</v>
      </c>
      <c r="C264" s="6"/>
      <c r="D264"/>
      <c r="E264" s="8"/>
    </row>
    <row r="265" spans="1:5" x14ac:dyDescent="0.25">
      <c r="A265" s="5">
        <f t="shared" si="6"/>
        <v>50992</v>
      </c>
      <c r="B265" s="6">
        <f t="shared" si="7"/>
        <v>742624.8088536961</v>
      </c>
      <c r="C265" s="6"/>
      <c r="D265"/>
      <c r="E265" s="8"/>
    </row>
    <row r="266" spans="1:5" x14ac:dyDescent="0.25">
      <c r="A266" s="5">
        <f t="shared" si="6"/>
        <v>51022</v>
      </c>
      <c r="B266" s="6">
        <f t="shared" si="7"/>
        <v>744624.8088536961</v>
      </c>
      <c r="C266" s="6"/>
      <c r="D266"/>
      <c r="E266" s="8"/>
    </row>
    <row r="267" spans="1:5" x14ac:dyDescent="0.25">
      <c r="A267" s="5">
        <f t="shared" si="6"/>
        <v>51052</v>
      </c>
      <c r="B267" s="6">
        <f t="shared" si="7"/>
        <v>746624.8088536961</v>
      </c>
      <c r="C267" s="6"/>
      <c r="D267"/>
      <c r="E267" s="8"/>
    </row>
    <row r="268" spans="1:5" x14ac:dyDescent="0.25">
      <c r="A268" s="5">
        <f t="shared" si="6"/>
        <v>51082</v>
      </c>
      <c r="B268" s="6">
        <f t="shared" si="7"/>
        <v>748624.8088536961</v>
      </c>
      <c r="C268" s="6"/>
      <c r="D268"/>
      <c r="E268" s="8"/>
    </row>
    <row r="269" spans="1:5" x14ac:dyDescent="0.25">
      <c r="A269" s="5">
        <f>A268+34</f>
        <v>51116</v>
      </c>
      <c r="B269" s="6">
        <f t="shared" si="7"/>
        <v>750624.8088536961</v>
      </c>
      <c r="C269" s="6"/>
      <c r="D269"/>
      <c r="E269" s="8"/>
    </row>
    <row r="270" spans="1:5" x14ac:dyDescent="0.25">
      <c r="A270" s="5">
        <f t="shared" si="6"/>
        <v>51146</v>
      </c>
      <c r="B270" s="6">
        <f t="shared" si="7"/>
        <v>752624.8088536961</v>
      </c>
      <c r="C270" s="6">
        <f>B269*(1+$C$15)-B269</f>
        <v>28523.742736440501</v>
      </c>
      <c r="D270"/>
      <c r="E270" s="8"/>
    </row>
    <row r="271" spans="1:5" x14ac:dyDescent="0.25">
      <c r="A271" s="5">
        <f t="shared" si="6"/>
        <v>51176</v>
      </c>
      <c r="B271" s="6">
        <f t="shared" si="7"/>
        <v>783148.5515901366</v>
      </c>
      <c r="C271" s="6"/>
      <c r="D271"/>
      <c r="E271" s="8"/>
    </row>
    <row r="272" spans="1:5" x14ac:dyDescent="0.25">
      <c r="A272" s="5">
        <f t="shared" si="6"/>
        <v>51206</v>
      </c>
      <c r="B272" s="6">
        <f t="shared" si="7"/>
        <v>785148.5515901366</v>
      </c>
      <c r="C272" s="6"/>
      <c r="D272"/>
      <c r="E272" s="8"/>
    </row>
    <row r="273" spans="1:5" x14ac:dyDescent="0.25">
      <c r="A273" s="5">
        <f t="shared" si="6"/>
        <v>51236</v>
      </c>
      <c r="B273" s="6">
        <f t="shared" si="7"/>
        <v>787148.5515901366</v>
      </c>
      <c r="C273" s="6"/>
      <c r="D273"/>
      <c r="E273" s="8"/>
    </row>
    <row r="274" spans="1:5" x14ac:dyDescent="0.25">
      <c r="A274" s="5">
        <f t="shared" si="6"/>
        <v>51266</v>
      </c>
      <c r="B274" s="6">
        <f t="shared" si="7"/>
        <v>789148.5515901366</v>
      </c>
      <c r="C274" s="6"/>
      <c r="D274"/>
      <c r="E274" s="8"/>
    </row>
    <row r="275" spans="1:5" x14ac:dyDescent="0.25">
      <c r="A275" s="5">
        <f t="shared" ref="A275:A338" si="8">A274+30</f>
        <v>51296</v>
      </c>
      <c r="B275" s="6">
        <f t="shared" si="7"/>
        <v>791148.5515901366</v>
      </c>
      <c r="C275" s="6"/>
      <c r="D275"/>
      <c r="E275" s="8"/>
    </row>
    <row r="276" spans="1:5" x14ac:dyDescent="0.25">
      <c r="A276" s="5">
        <f t="shared" si="8"/>
        <v>51326</v>
      </c>
      <c r="B276" s="6">
        <f t="shared" ref="B276:B339" si="9">B275+C275+$C$13</f>
        <v>793148.5515901366</v>
      </c>
      <c r="C276" s="6"/>
      <c r="D276"/>
      <c r="E276" s="8"/>
    </row>
    <row r="277" spans="1:5" x14ac:dyDescent="0.25">
      <c r="A277" s="5">
        <f t="shared" si="8"/>
        <v>51356</v>
      </c>
      <c r="B277" s="6">
        <f t="shared" si="9"/>
        <v>795148.5515901366</v>
      </c>
      <c r="C277" s="6"/>
      <c r="D277"/>
      <c r="E277" s="8"/>
    </row>
    <row r="278" spans="1:5" x14ac:dyDescent="0.25">
      <c r="A278" s="5">
        <f t="shared" si="8"/>
        <v>51386</v>
      </c>
      <c r="B278" s="6">
        <f t="shared" si="9"/>
        <v>797148.5515901366</v>
      </c>
      <c r="C278" s="6"/>
      <c r="D278"/>
      <c r="E278" s="8"/>
    </row>
    <row r="279" spans="1:5" x14ac:dyDescent="0.25">
      <c r="A279" s="5">
        <f t="shared" si="8"/>
        <v>51416</v>
      </c>
      <c r="B279" s="6">
        <f t="shared" si="9"/>
        <v>799148.5515901366</v>
      </c>
      <c r="C279" s="6"/>
      <c r="D279"/>
      <c r="E279" s="8"/>
    </row>
    <row r="280" spans="1:5" x14ac:dyDescent="0.25">
      <c r="A280" s="5">
        <f t="shared" si="8"/>
        <v>51446</v>
      </c>
      <c r="B280" s="6">
        <f t="shared" si="9"/>
        <v>801148.5515901366</v>
      </c>
      <c r="C280" s="6"/>
      <c r="D280"/>
      <c r="E280" s="8"/>
    </row>
    <row r="281" spans="1:5" x14ac:dyDescent="0.25">
      <c r="A281" s="5">
        <f>A280+35</f>
        <v>51481</v>
      </c>
      <c r="B281" s="6">
        <f t="shared" si="9"/>
        <v>803148.5515901366</v>
      </c>
      <c r="C281" s="6"/>
      <c r="D281"/>
      <c r="E281" s="8"/>
    </row>
    <row r="282" spans="1:5" x14ac:dyDescent="0.25">
      <c r="A282" s="5">
        <f t="shared" si="8"/>
        <v>51511</v>
      </c>
      <c r="B282" s="6">
        <f t="shared" si="9"/>
        <v>805148.5515901366</v>
      </c>
      <c r="C282" s="6">
        <f>B281*(1+$C$15)-B281</f>
        <v>30519.644960425212</v>
      </c>
      <c r="D282"/>
      <c r="E282" s="8"/>
    </row>
    <row r="283" spans="1:5" x14ac:dyDescent="0.25">
      <c r="A283" s="5">
        <f t="shared" si="8"/>
        <v>51541</v>
      </c>
      <c r="B283" s="6">
        <f t="shared" si="9"/>
        <v>837668.19655056181</v>
      </c>
      <c r="C283" s="6"/>
      <c r="D283"/>
      <c r="E283" s="8"/>
    </row>
    <row r="284" spans="1:5" x14ac:dyDescent="0.25">
      <c r="A284" s="5">
        <f t="shared" si="8"/>
        <v>51571</v>
      </c>
      <c r="B284" s="6">
        <f t="shared" si="9"/>
        <v>839668.19655056181</v>
      </c>
      <c r="C284" s="6"/>
      <c r="D284"/>
      <c r="E284" s="8"/>
    </row>
    <row r="285" spans="1:5" x14ac:dyDescent="0.25">
      <c r="A285" s="5">
        <f t="shared" si="8"/>
        <v>51601</v>
      </c>
      <c r="B285" s="6">
        <f t="shared" si="9"/>
        <v>841668.19655056181</v>
      </c>
      <c r="C285" s="6"/>
      <c r="D285"/>
      <c r="E285" s="8"/>
    </row>
    <row r="286" spans="1:5" x14ac:dyDescent="0.25">
      <c r="A286" s="5">
        <f t="shared" si="8"/>
        <v>51631</v>
      </c>
      <c r="B286" s="6">
        <f t="shared" si="9"/>
        <v>843668.19655056181</v>
      </c>
      <c r="C286" s="6"/>
      <c r="D286"/>
      <c r="E286" s="8"/>
    </row>
    <row r="287" spans="1:5" x14ac:dyDescent="0.25">
      <c r="A287" s="5">
        <f t="shared" si="8"/>
        <v>51661</v>
      </c>
      <c r="B287" s="6">
        <f t="shared" si="9"/>
        <v>845668.19655056181</v>
      </c>
      <c r="C287" s="6"/>
      <c r="D287"/>
      <c r="E287" s="8"/>
    </row>
    <row r="288" spans="1:5" x14ac:dyDescent="0.25">
      <c r="A288" s="5">
        <f t="shared" si="8"/>
        <v>51691</v>
      </c>
      <c r="B288" s="6">
        <f t="shared" si="9"/>
        <v>847668.19655056181</v>
      </c>
      <c r="C288" s="6"/>
      <c r="D288"/>
      <c r="E288" s="8"/>
    </row>
    <row r="289" spans="1:5" x14ac:dyDescent="0.25">
      <c r="A289" s="5">
        <f t="shared" si="8"/>
        <v>51721</v>
      </c>
      <c r="B289" s="6">
        <f t="shared" si="9"/>
        <v>849668.19655056181</v>
      </c>
      <c r="C289" s="6"/>
      <c r="D289"/>
      <c r="E289" s="8"/>
    </row>
    <row r="290" spans="1:5" x14ac:dyDescent="0.25">
      <c r="A290" s="5">
        <f t="shared" si="8"/>
        <v>51751</v>
      </c>
      <c r="B290" s="6">
        <f t="shared" si="9"/>
        <v>851668.19655056181</v>
      </c>
      <c r="C290" s="6"/>
      <c r="D290"/>
      <c r="E290" s="8"/>
    </row>
    <row r="291" spans="1:5" x14ac:dyDescent="0.25">
      <c r="A291" s="5">
        <f t="shared" si="8"/>
        <v>51781</v>
      </c>
      <c r="B291" s="6">
        <f t="shared" si="9"/>
        <v>853668.19655056181</v>
      </c>
      <c r="C291" s="6"/>
      <c r="D291"/>
      <c r="E291" s="8"/>
    </row>
    <row r="292" spans="1:5" x14ac:dyDescent="0.25">
      <c r="A292" s="5">
        <f t="shared" si="8"/>
        <v>51811</v>
      </c>
      <c r="B292" s="6">
        <f t="shared" si="9"/>
        <v>855668.19655056181</v>
      </c>
      <c r="C292" s="6"/>
      <c r="D292"/>
      <c r="E292" s="8"/>
    </row>
    <row r="293" spans="1:5" x14ac:dyDescent="0.25">
      <c r="A293" s="5">
        <f>A292+35</f>
        <v>51846</v>
      </c>
      <c r="B293" s="6">
        <f t="shared" si="9"/>
        <v>857668.19655056181</v>
      </c>
      <c r="C293" s="6"/>
      <c r="D293"/>
      <c r="E293" s="8"/>
    </row>
    <row r="294" spans="1:5" x14ac:dyDescent="0.25">
      <c r="A294" s="5">
        <f t="shared" si="8"/>
        <v>51876</v>
      </c>
      <c r="B294" s="6">
        <f t="shared" si="9"/>
        <v>859668.19655056181</v>
      </c>
      <c r="C294" s="6">
        <f>B293*(1+$C$15)-B293</f>
        <v>32591.391468921327</v>
      </c>
      <c r="D294"/>
      <c r="E294" s="8"/>
    </row>
    <row r="295" spans="1:5" x14ac:dyDescent="0.25">
      <c r="A295" s="5">
        <f t="shared" si="8"/>
        <v>51906</v>
      </c>
      <c r="B295" s="6">
        <f t="shared" si="9"/>
        <v>894259.58801948314</v>
      </c>
      <c r="C295" s="6"/>
      <c r="D295"/>
      <c r="E295" s="8"/>
    </row>
    <row r="296" spans="1:5" x14ac:dyDescent="0.25">
      <c r="A296" s="5">
        <f t="shared" si="8"/>
        <v>51936</v>
      </c>
      <c r="B296" s="6">
        <f t="shared" si="9"/>
        <v>896259.58801948314</v>
      </c>
      <c r="C296" s="6"/>
      <c r="D296"/>
      <c r="E296" s="8"/>
    </row>
    <row r="297" spans="1:5" x14ac:dyDescent="0.25">
      <c r="A297" s="5">
        <f t="shared" si="8"/>
        <v>51966</v>
      </c>
      <c r="B297" s="6">
        <f t="shared" si="9"/>
        <v>898259.58801948314</v>
      </c>
      <c r="C297" s="6"/>
      <c r="D297"/>
      <c r="E297" s="8"/>
    </row>
    <row r="298" spans="1:5" x14ac:dyDescent="0.25">
      <c r="A298" s="5">
        <f t="shared" si="8"/>
        <v>51996</v>
      </c>
      <c r="B298" s="6">
        <f t="shared" si="9"/>
        <v>900259.58801948314</v>
      </c>
      <c r="C298" s="6"/>
      <c r="D298"/>
      <c r="E298" s="8"/>
    </row>
    <row r="299" spans="1:5" x14ac:dyDescent="0.25">
      <c r="A299" s="5">
        <f t="shared" si="8"/>
        <v>52026</v>
      </c>
      <c r="B299" s="6">
        <f t="shared" si="9"/>
        <v>902259.58801948314</v>
      </c>
      <c r="C299" s="6"/>
      <c r="D299"/>
      <c r="E299" s="8"/>
    </row>
    <row r="300" spans="1:5" x14ac:dyDescent="0.25">
      <c r="A300" s="5">
        <f t="shared" si="8"/>
        <v>52056</v>
      </c>
      <c r="B300" s="6">
        <f t="shared" si="9"/>
        <v>904259.58801948314</v>
      </c>
      <c r="C300" s="6"/>
      <c r="D300"/>
      <c r="E300" s="8"/>
    </row>
    <row r="301" spans="1:5" x14ac:dyDescent="0.25">
      <c r="A301" s="5">
        <f t="shared" si="8"/>
        <v>52086</v>
      </c>
      <c r="B301" s="6">
        <f t="shared" si="9"/>
        <v>906259.58801948314</v>
      </c>
      <c r="C301" s="6"/>
      <c r="D301"/>
      <c r="E301" s="8"/>
    </row>
    <row r="302" spans="1:5" x14ac:dyDescent="0.25">
      <c r="A302" s="5">
        <f t="shared" si="8"/>
        <v>52116</v>
      </c>
      <c r="B302" s="6">
        <f t="shared" si="9"/>
        <v>908259.58801948314</v>
      </c>
      <c r="C302" s="6"/>
      <c r="D302"/>
      <c r="E302" s="8"/>
    </row>
    <row r="303" spans="1:5" x14ac:dyDescent="0.25">
      <c r="A303" s="5">
        <f t="shared" si="8"/>
        <v>52146</v>
      </c>
      <c r="B303" s="6">
        <f t="shared" si="9"/>
        <v>910259.58801948314</v>
      </c>
      <c r="C303" s="6"/>
      <c r="D303"/>
      <c r="E303" s="8"/>
    </row>
    <row r="304" spans="1:5" x14ac:dyDescent="0.25">
      <c r="A304" s="5">
        <f t="shared" si="8"/>
        <v>52176</v>
      </c>
      <c r="B304" s="6">
        <f t="shared" si="9"/>
        <v>912259.58801948314</v>
      </c>
      <c r="C304" s="6"/>
      <c r="D304"/>
      <c r="E304" s="8"/>
    </row>
    <row r="305" spans="1:5" x14ac:dyDescent="0.25">
      <c r="A305" s="5">
        <f t="shared" si="8"/>
        <v>52206</v>
      </c>
      <c r="B305" s="6">
        <f t="shared" si="9"/>
        <v>914259.58801948314</v>
      </c>
      <c r="C305" s="6"/>
      <c r="D305"/>
      <c r="E305" s="8"/>
    </row>
    <row r="306" spans="1:5" x14ac:dyDescent="0.25">
      <c r="A306" s="5">
        <f>A305+35</f>
        <v>52241</v>
      </c>
      <c r="B306" s="6">
        <f t="shared" si="9"/>
        <v>916259.58801948314</v>
      </c>
      <c r="C306" s="6">
        <f>B305*(1+$C$15)-B305</f>
        <v>34741.864344740403</v>
      </c>
      <c r="D306"/>
      <c r="E306" s="8"/>
    </row>
    <row r="307" spans="1:5" x14ac:dyDescent="0.25">
      <c r="A307" s="5">
        <f t="shared" si="8"/>
        <v>52271</v>
      </c>
      <c r="B307" s="6">
        <f t="shared" si="9"/>
        <v>953001.45236422354</v>
      </c>
      <c r="C307" s="6"/>
      <c r="D307"/>
      <c r="E307" s="8"/>
    </row>
    <row r="308" spans="1:5" x14ac:dyDescent="0.25">
      <c r="A308" s="5">
        <f t="shared" si="8"/>
        <v>52301</v>
      </c>
      <c r="B308" s="6">
        <f t="shared" si="9"/>
        <v>955001.45236422354</v>
      </c>
      <c r="C308" s="6"/>
      <c r="D308"/>
      <c r="E308" s="8"/>
    </row>
    <row r="309" spans="1:5" x14ac:dyDescent="0.25">
      <c r="A309" s="5">
        <f t="shared" si="8"/>
        <v>52331</v>
      </c>
      <c r="B309" s="6">
        <f t="shared" si="9"/>
        <v>957001.45236422354</v>
      </c>
      <c r="C309" s="6"/>
      <c r="D309"/>
      <c r="E309" s="8"/>
    </row>
    <row r="310" spans="1:5" x14ac:dyDescent="0.25">
      <c r="A310" s="5">
        <f t="shared" si="8"/>
        <v>52361</v>
      </c>
      <c r="B310" s="6">
        <f t="shared" si="9"/>
        <v>959001.45236422354</v>
      </c>
      <c r="C310" s="6"/>
      <c r="D310"/>
      <c r="E310" s="8"/>
    </row>
    <row r="311" spans="1:5" x14ac:dyDescent="0.25">
      <c r="A311" s="5">
        <f t="shared" si="8"/>
        <v>52391</v>
      </c>
      <c r="B311" s="6">
        <f t="shared" si="9"/>
        <v>961001.45236422354</v>
      </c>
      <c r="C311" s="6"/>
      <c r="D311"/>
      <c r="E311" s="8"/>
    </row>
    <row r="312" spans="1:5" x14ac:dyDescent="0.25">
      <c r="A312" s="5">
        <f t="shared" si="8"/>
        <v>52421</v>
      </c>
      <c r="B312" s="6">
        <f t="shared" si="9"/>
        <v>963001.45236422354</v>
      </c>
      <c r="C312" s="6"/>
      <c r="D312"/>
      <c r="E312" s="8"/>
    </row>
    <row r="313" spans="1:5" x14ac:dyDescent="0.25">
      <c r="A313" s="5">
        <f t="shared" si="8"/>
        <v>52451</v>
      </c>
      <c r="B313" s="6">
        <f t="shared" si="9"/>
        <v>965001.45236422354</v>
      </c>
      <c r="C313" s="6"/>
      <c r="D313"/>
      <c r="E313" s="8"/>
    </row>
    <row r="314" spans="1:5" x14ac:dyDescent="0.25">
      <c r="A314" s="5">
        <f t="shared" si="8"/>
        <v>52481</v>
      </c>
      <c r="B314" s="6">
        <f t="shared" si="9"/>
        <v>967001.45236422354</v>
      </c>
      <c r="C314" s="6"/>
      <c r="D314"/>
      <c r="E314" s="8"/>
    </row>
    <row r="315" spans="1:5" x14ac:dyDescent="0.25">
      <c r="A315" s="5">
        <f t="shared" si="8"/>
        <v>52511</v>
      </c>
      <c r="B315" s="6">
        <f t="shared" si="9"/>
        <v>969001.45236422354</v>
      </c>
      <c r="C315" s="6"/>
      <c r="D315"/>
      <c r="E315" s="8"/>
    </row>
    <row r="316" spans="1:5" x14ac:dyDescent="0.25">
      <c r="A316" s="5">
        <f t="shared" si="8"/>
        <v>52541</v>
      </c>
      <c r="B316" s="6">
        <f t="shared" si="9"/>
        <v>971001.45236422354</v>
      </c>
      <c r="C316" s="6"/>
      <c r="D316"/>
      <c r="E316" s="8"/>
    </row>
    <row r="317" spans="1:5" x14ac:dyDescent="0.25">
      <c r="A317" s="5">
        <f>A316+35</f>
        <v>52576</v>
      </c>
      <c r="B317" s="6">
        <f t="shared" si="9"/>
        <v>973001.45236422354</v>
      </c>
      <c r="C317" s="6"/>
      <c r="D317"/>
      <c r="E317" s="8"/>
    </row>
    <row r="318" spans="1:5" x14ac:dyDescent="0.25">
      <c r="A318" s="5">
        <f t="shared" si="8"/>
        <v>52606</v>
      </c>
      <c r="B318" s="6">
        <f t="shared" si="9"/>
        <v>975001.45236422354</v>
      </c>
      <c r="C318" s="6">
        <f>B317*(1+$C$15)-B317</f>
        <v>36974.055189840496</v>
      </c>
      <c r="D318"/>
      <c r="E318" s="8"/>
    </row>
    <row r="319" spans="1:5" x14ac:dyDescent="0.25">
      <c r="A319" s="5">
        <f t="shared" si="8"/>
        <v>52636</v>
      </c>
      <c r="B319" s="6">
        <f t="shared" si="9"/>
        <v>1013975.507554064</v>
      </c>
      <c r="C319" s="6"/>
      <c r="D319"/>
      <c r="E319" s="8"/>
    </row>
    <row r="320" spans="1:5" x14ac:dyDescent="0.25">
      <c r="A320" s="5">
        <f t="shared" si="8"/>
        <v>52666</v>
      </c>
      <c r="B320" s="6">
        <f t="shared" si="9"/>
        <v>1015975.507554064</v>
      </c>
      <c r="C320" s="6"/>
      <c r="D320"/>
      <c r="E320" s="8"/>
    </row>
    <row r="321" spans="1:5" x14ac:dyDescent="0.25">
      <c r="A321" s="5">
        <f t="shared" si="8"/>
        <v>52696</v>
      </c>
      <c r="B321" s="6">
        <f t="shared" si="9"/>
        <v>1017975.507554064</v>
      </c>
      <c r="C321" s="6"/>
      <c r="D321"/>
      <c r="E321" s="8"/>
    </row>
    <row r="322" spans="1:5" x14ac:dyDescent="0.25">
      <c r="A322" s="5">
        <f t="shared" si="8"/>
        <v>52726</v>
      </c>
      <c r="B322" s="6">
        <f t="shared" si="9"/>
        <v>1019975.507554064</v>
      </c>
      <c r="C322" s="6"/>
      <c r="D322"/>
      <c r="E322" s="8"/>
    </row>
    <row r="323" spans="1:5" x14ac:dyDescent="0.25">
      <c r="A323" s="5">
        <f t="shared" si="8"/>
        <v>52756</v>
      </c>
      <c r="B323" s="6">
        <f t="shared" si="9"/>
        <v>1021975.507554064</v>
      </c>
      <c r="C323" s="6"/>
      <c r="D323"/>
      <c r="E323" s="8"/>
    </row>
    <row r="324" spans="1:5" x14ac:dyDescent="0.25">
      <c r="A324" s="5">
        <f t="shared" si="8"/>
        <v>52786</v>
      </c>
      <c r="B324" s="6">
        <f t="shared" si="9"/>
        <v>1023975.507554064</v>
      </c>
      <c r="C324" s="6"/>
      <c r="D324"/>
      <c r="E324" s="8"/>
    </row>
    <row r="325" spans="1:5" x14ac:dyDescent="0.25">
      <c r="A325" s="5">
        <f t="shared" si="8"/>
        <v>52816</v>
      </c>
      <c r="B325" s="6">
        <f t="shared" si="9"/>
        <v>1025975.507554064</v>
      </c>
      <c r="C325" s="6"/>
      <c r="D325"/>
      <c r="E325" s="8"/>
    </row>
    <row r="326" spans="1:5" x14ac:dyDescent="0.25">
      <c r="A326" s="5">
        <f t="shared" si="8"/>
        <v>52846</v>
      </c>
      <c r="B326" s="6">
        <f t="shared" si="9"/>
        <v>1027975.507554064</v>
      </c>
      <c r="C326" s="6"/>
      <c r="D326"/>
      <c r="E326" s="8"/>
    </row>
    <row r="327" spans="1:5" x14ac:dyDescent="0.25">
      <c r="A327" s="5">
        <f t="shared" si="8"/>
        <v>52876</v>
      </c>
      <c r="B327" s="6">
        <f t="shared" si="9"/>
        <v>1029975.507554064</v>
      </c>
      <c r="C327" s="6"/>
      <c r="D327"/>
      <c r="E327" s="8"/>
    </row>
    <row r="328" spans="1:5" x14ac:dyDescent="0.25">
      <c r="A328" s="5">
        <f t="shared" si="8"/>
        <v>52906</v>
      </c>
      <c r="B328" s="6">
        <f t="shared" si="9"/>
        <v>1031975.507554064</v>
      </c>
      <c r="C328" s="6"/>
      <c r="D328"/>
      <c r="E328" s="8"/>
    </row>
    <row r="329" spans="1:5" x14ac:dyDescent="0.25">
      <c r="A329" s="5">
        <f>A328+35</f>
        <v>52941</v>
      </c>
      <c r="B329" s="6">
        <f t="shared" si="9"/>
        <v>1033975.507554064</v>
      </c>
      <c r="C329" s="6"/>
      <c r="D329"/>
      <c r="E329" s="8"/>
    </row>
    <row r="330" spans="1:5" x14ac:dyDescent="0.25">
      <c r="A330" s="5">
        <f t="shared" si="8"/>
        <v>52971</v>
      </c>
      <c r="B330" s="6">
        <f t="shared" si="9"/>
        <v>1035975.507554064</v>
      </c>
      <c r="C330" s="6">
        <f>B329*(1+$C$15)-B329</f>
        <v>39291.069287054474</v>
      </c>
      <c r="D330"/>
      <c r="E330" s="8"/>
    </row>
    <row r="331" spans="1:5" x14ac:dyDescent="0.25">
      <c r="A331" s="5">
        <f t="shared" si="8"/>
        <v>53001</v>
      </c>
      <c r="B331" s="6">
        <f t="shared" si="9"/>
        <v>1077266.5768411185</v>
      </c>
      <c r="C331" s="6"/>
      <c r="D331"/>
      <c r="E331" s="8"/>
    </row>
    <row r="332" spans="1:5" x14ac:dyDescent="0.25">
      <c r="A332" s="5">
        <f t="shared" si="8"/>
        <v>53031</v>
      </c>
      <c r="B332" s="6">
        <f t="shared" si="9"/>
        <v>1079266.5768411185</v>
      </c>
      <c r="C332" s="6"/>
      <c r="D332"/>
      <c r="E332" s="8"/>
    </row>
    <row r="333" spans="1:5" x14ac:dyDescent="0.25">
      <c r="A333" s="5">
        <f t="shared" si="8"/>
        <v>53061</v>
      </c>
      <c r="B333" s="6">
        <f t="shared" si="9"/>
        <v>1081266.5768411185</v>
      </c>
      <c r="C333" s="6"/>
      <c r="D333"/>
      <c r="E333" s="8"/>
    </row>
    <row r="334" spans="1:5" x14ac:dyDescent="0.25">
      <c r="A334" s="5">
        <f t="shared" si="8"/>
        <v>53091</v>
      </c>
      <c r="B334" s="6">
        <f t="shared" si="9"/>
        <v>1083266.5768411185</v>
      </c>
      <c r="C334" s="6"/>
      <c r="D334"/>
      <c r="E334" s="8"/>
    </row>
    <row r="335" spans="1:5" x14ac:dyDescent="0.25">
      <c r="A335" s="5">
        <f t="shared" si="8"/>
        <v>53121</v>
      </c>
      <c r="B335" s="6">
        <f t="shared" si="9"/>
        <v>1085266.5768411185</v>
      </c>
      <c r="C335" s="6"/>
      <c r="D335"/>
      <c r="E335" s="8"/>
    </row>
    <row r="336" spans="1:5" x14ac:dyDescent="0.25">
      <c r="A336" s="5">
        <f t="shared" si="8"/>
        <v>53151</v>
      </c>
      <c r="B336" s="6">
        <f t="shared" si="9"/>
        <v>1087266.5768411185</v>
      </c>
      <c r="C336" s="6"/>
      <c r="D336"/>
      <c r="E336" s="8"/>
    </row>
    <row r="337" spans="1:5" x14ac:dyDescent="0.25">
      <c r="A337" s="5">
        <f t="shared" si="8"/>
        <v>53181</v>
      </c>
      <c r="B337" s="6">
        <f t="shared" si="9"/>
        <v>1089266.5768411185</v>
      </c>
      <c r="C337" s="6"/>
      <c r="D337"/>
      <c r="E337" s="8"/>
    </row>
    <row r="338" spans="1:5" x14ac:dyDescent="0.25">
      <c r="A338" s="5">
        <f t="shared" si="8"/>
        <v>53211</v>
      </c>
      <c r="B338" s="6">
        <f t="shared" si="9"/>
        <v>1091266.5768411185</v>
      </c>
      <c r="C338" s="6"/>
      <c r="D338"/>
      <c r="E338" s="8"/>
    </row>
    <row r="339" spans="1:5" x14ac:dyDescent="0.25">
      <c r="A339" s="5">
        <f t="shared" ref="A339:A402" si="10">A338+30</f>
        <v>53241</v>
      </c>
      <c r="B339" s="6">
        <f t="shared" si="9"/>
        <v>1093266.5768411185</v>
      </c>
      <c r="C339" s="6"/>
      <c r="D339"/>
      <c r="E339" s="8"/>
    </row>
    <row r="340" spans="1:5" x14ac:dyDescent="0.25">
      <c r="A340" s="5">
        <f t="shared" si="10"/>
        <v>53271</v>
      </c>
      <c r="B340" s="6">
        <f t="shared" ref="B340:B403" si="11">B339+C339+$C$13</f>
        <v>1095266.5768411185</v>
      </c>
      <c r="C340" s="6"/>
      <c r="D340"/>
      <c r="E340" s="8"/>
    </row>
    <row r="341" spans="1:5" x14ac:dyDescent="0.25">
      <c r="A341" s="5">
        <f>A340+35</f>
        <v>53306</v>
      </c>
      <c r="B341" s="6">
        <f t="shared" si="11"/>
        <v>1097266.5768411185</v>
      </c>
      <c r="C341" s="6"/>
      <c r="D341"/>
      <c r="E341" s="8"/>
    </row>
    <row r="342" spans="1:5" x14ac:dyDescent="0.25">
      <c r="A342" s="5">
        <f t="shared" si="10"/>
        <v>53336</v>
      </c>
      <c r="B342" s="6">
        <f t="shared" si="11"/>
        <v>1099266.5768411185</v>
      </c>
      <c r="C342" s="6">
        <f>B341*(1+$C$15)-B341</f>
        <v>41696.129919962492</v>
      </c>
      <c r="D342"/>
      <c r="E342" s="8"/>
    </row>
    <row r="343" spans="1:5" x14ac:dyDescent="0.25">
      <c r="A343" s="5">
        <f t="shared" si="10"/>
        <v>53366</v>
      </c>
      <c r="B343" s="6">
        <f t="shared" si="11"/>
        <v>1142962.706761081</v>
      </c>
      <c r="C343" s="6"/>
      <c r="D343"/>
      <c r="E343" s="8"/>
    </row>
    <row r="344" spans="1:5" x14ac:dyDescent="0.25">
      <c r="A344" s="5">
        <f t="shared" si="10"/>
        <v>53396</v>
      </c>
      <c r="B344" s="6">
        <f t="shared" si="11"/>
        <v>1144962.706761081</v>
      </c>
      <c r="C344" s="6"/>
      <c r="D344"/>
      <c r="E344" s="8"/>
    </row>
    <row r="345" spans="1:5" x14ac:dyDescent="0.25">
      <c r="A345" s="5">
        <f t="shared" si="10"/>
        <v>53426</v>
      </c>
      <c r="B345" s="6">
        <f t="shared" si="11"/>
        <v>1146962.706761081</v>
      </c>
      <c r="C345" s="6"/>
      <c r="D345"/>
      <c r="E345" s="8"/>
    </row>
    <row r="346" spans="1:5" x14ac:dyDescent="0.25">
      <c r="A346" s="5">
        <f t="shared" si="10"/>
        <v>53456</v>
      </c>
      <c r="B346" s="6">
        <f t="shared" si="11"/>
        <v>1148962.706761081</v>
      </c>
      <c r="C346" s="6"/>
      <c r="D346"/>
      <c r="E346" s="8"/>
    </row>
    <row r="347" spans="1:5" x14ac:dyDescent="0.25">
      <c r="A347" s="5">
        <f t="shared" si="10"/>
        <v>53486</v>
      </c>
      <c r="B347" s="6">
        <f t="shared" si="11"/>
        <v>1150962.706761081</v>
      </c>
      <c r="C347" s="6"/>
      <c r="D347"/>
      <c r="E347" s="8"/>
    </row>
    <row r="348" spans="1:5" x14ac:dyDescent="0.25">
      <c r="A348" s="5">
        <f t="shared" si="10"/>
        <v>53516</v>
      </c>
      <c r="B348" s="6">
        <f t="shared" si="11"/>
        <v>1152962.706761081</v>
      </c>
      <c r="C348" s="6"/>
      <c r="D348"/>
      <c r="E348" s="8"/>
    </row>
    <row r="349" spans="1:5" x14ac:dyDescent="0.25">
      <c r="A349" s="5">
        <f t="shared" si="10"/>
        <v>53546</v>
      </c>
      <c r="B349" s="6">
        <f t="shared" si="11"/>
        <v>1154962.706761081</v>
      </c>
      <c r="C349" s="6"/>
      <c r="D349"/>
      <c r="E349" s="8"/>
    </row>
    <row r="350" spans="1:5" x14ac:dyDescent="0.25">
      <c r="A350" s="5">
        <f t="shared" si="10"/>
        <v>53576</v>
      </c>
      <c r="B350" s="6">
        <f t="shared" si="11"/>
        <v>1156962.706761081</v>
      </c>
      <c r="C350" s="6"/>
      <c r="D350"/>
      <c r="E350" s="8"/>
    </row>
    <row r="351" spans="1:5" x14ac:dyDescent="0.25">
      <c r="A351" s="5">
        <f t="shared" si="10"/>
        <v>53606</v>
      </c>
      <c r="B351" s="6">
        <f t="shared" si="11"/>
        <v>1158962.706761081</v>
      </c>
      <c r="C351" s="6"/>
      <c r="D351"/>
      <c r="E351" s="8"/>
    </row>
    <row r="352" spans="1:5" x14ac:dyDescent="0.25">
      <c r="A352" s="5">
        <f t="shared" si="10"/>
        <v>53636</v>
      </c>
      <c r="B352" s="6">
        <f t="shared" si="11"/>
        <v>1160962.706761081</v>
      </c>
      <c r="C352" s="6"/>
      <c r="D352"/>
      <c r="E352" s="8"/>
    </row>
    <row r="353" spans="1:5" x14ac:dyDescent="0.25">
      <c r="A353" s="5">
        <f>A352+35</f>
        <v>53671</v>
      </c>
      <c r="B353" s="6">
        <f t="shared" si="11"/>
        <v>1162962.706761081</v>
      </c>
      <c r="C353" s="6"/>
      <c r="D353"/>
      <c r="E353" s="8"/>
    </row>
    <row r="354" spans="1:5" x14ac:dyDescent="0.25">
      <c r="A354" s="5">
        <f t="shared" si="10"/>
        <v>53701</v>
      </c>
      <c r="B354" s="6">
        <f t="shared" si="11"/>
        <v>1164962.706761081</v>
      </c>
      <c r="C354" s="6">
        <f>B353*(1+$C$15)-B353</f>
        <v>44192.582856921013</v>
      </c>
      <c r="D354"/>
      <c r="E354" s="8"/>
    </row>
    <row r="355" spans="1:5" x14ac:dyDescent="0.25">
      <c r="A355" s="5">
        <f t="shared" si="10"/>
        <v>53731</v>
      </c>
      <c r="B355" s="6">
        <f t="shared" si="11"/>
        <v>1211155.289618002</v>
      </c>
      <c r="C355" s="6"/>
      <c r="D355"/>
      <c r="E355" s="8"/>
    </row>
    <row r="356" spans="1:5" x14ac:dyDescent="0.25">
      <c r="A356" s="5">
        <f t="shared" si="10"/>
        <v>53761</v>
      </c>
      <c r="B356" s="6">
        <f t="shared" si="11"/>
        <v>1213155.289618002</v>
      </c>
      <c r="C356" s="6"/>
      <c r="D356"/>
      <c r="E356" s="8"/>
    </row>
    <row r="357" spans="1:5" x14ac:dyDescent="0.25">
      <c r="A357" s="5">
        <f t="shared" si="10"/>
        <v>53791</v>
      </c>
      <c r="B357" s="6">
        <f t="shared" si="11"/>
        <v>1215155.289618002</v>
      </c>
      <c r="C357" s="6"/>
      <c r="D357"/>
      <c r="E357" s="8"/>
    </row>
    <row r="358" spans="1:5" x14ac:dyDescent="0.25">
      <c r="A358" s="5">
        <f t="shared" si="10"/>
        <v>53821</v>
      </c>
      <c r="B358" s="6">
        <f t="shared" si="11"/>
        <v>1217155.289618002</v>
      </c>
      <c r="C358" s="6"/>
      <c r="D358"/>
      <c r="E358" s="8"/>
    </row>
    <row r="359" spans="1:5" x14ac:dyDescent="0.25">
      <c r="A359" s="5">
        <f t="shared" si="10"/>
        <v>53851</v>
      </c>
      <c r="B359" s="6">
        <f t="shared" si="11"/>
        <v>1219155.289618002</v>
      </c>
      <c r="C359" s="6"/>
      <c r="D359"/>
      <c r="E359" s="8"/>
    </row>
    <row r="360" spans="1:5" x14ac:dyDescent="0.25">
      <c r="A360" s="5">
        <f t="shared" si="10"/>
        <v>53881</v>
      </c>
      <c r="B360" s="6">
        <f t="shared" si="11"/>
        <v>1221155.289618002</v>
      </c>
      <c r="C360" s="6"/>
      <c r="D360"/>
      <c r="E360" s="8"/>
    </row>
    <row r="361" spans="1:5" x14ac:dyDescent="0.25">
      <c r="A361" s="5">
        <f t="shared" si="10"/>
        <v>53911</v>
      </c>
      <c r="B361" s="6">
        <f t="shared" si="11"/>
        <v>1223155.289618002</v>
      </c>
      <c r="C361" s="6"/>
      <c r="D361"/>
      <c r="E361" s="8"/>
    </row>
    <row r="362" spans="1:5" x14ac:dyDescent="0.25">
      <c r="A362" s="5">
        <f t="shared" si="10"/>
        <v>53941</v>
      </c>
      <c r="B362" s="6">
        <f t="shared" si="11"/>
        <v>1225155.289618002</v>
      </c>
      <c r="C362" s="6"/>
      <c r="D362"/>
      <c r="E362" s="8"/>
    </row>
    <row r="363" spans="1:5" x14ac:dyDescent="0.25">
      <c r="A363" s="5">
        <f t="shared" si="10"/>
        <v>53971</v>
      </c>
      <c r="B363" s="6">
        <f t="shared" si="11"/>
        <v>1227155.289618002</v>
      </c>
      <c r="C363" s="6"/>
      <c r="D363"/>
      <c r="E363" s="8"/>
    </row>
    <row r="364" spans="1:5" x14ac:dyDescent="0.25">
      <c r="A364" s="5">
        <f t="shared" si="10"/>
        <v>54001</v>
      </c>
      <c r="B364" s="6">
        <f t="shared" si="11"/>
        <v>1229155.289618002</v>
      </c>
      <c r="C364" s="6"/>
      <c r="D364"/>
      <c r="E364" s="8"/>
    </row>
    <row r="365" spans="1:5" x14ac:dyDescent="0.25">
      <c r="A365" s="5">
        <f>A364+35</f>
        <v>54036</v>
      </c>
      <c r="B365" s="6">
        <f t="shared" si="11"/>
        <v>1231155.289618002</v>
      </c>
      <c r="C365" s="6"/>
      <c r="D365"/>
      <c r="E365" s="8"/>
    </row>
    <row r="366" spans="1:5" x14ac:dyDescent="0.25">
      <c r="A366" s="5">
        <f t="shared" si="10"/>
        <v>54066</v>
      </c>
      <c r="B366" s="6">
        <f t="shared" si="11"/>
        <v>1233155.289618002</v>
      </c>
      <c r="C366" s="6">
        <f>B365*(1+$C$15)-B365</f>
        <v>46783.901005484164</v>
      </c>
      <c r="D366"/>
      <c r="E366" s="8"/>
    </row>
    <row r="367" spans="1:5" x14ac:dyDescent="0.25">
      <c r="A367" s="5">
        <f t="shared" si="10"/>
        <v>54096</v>
      </c>
      <c r="B367" s="6">
        <f t="shared" si="11"/>
        <v>1281939.1906234862</v>
      </c>
      <c r="C367" s="6"/>
      <c r="D367"/>
      <c r="E367" s="8"/>
    </row>
    <row r="368" spans="1:5" x14ac:dyDescent="0.25">
      <c r="A368" s="5">
        <f t="shared" si="10"/>
        <v>54126</v>
      </c>
      <c r="B368" s="6">
        <f t="shared" si="11"/>
        <v>1283939.1906234862</v>
      </c>
      <c r="C368" s="6"/>
      <c r="D368"/>
      <c r="E368" s="8"/>
    </row>
    <row r="369" spans="1:5" x14ac:dyDescent="0.25">
      <c r="A369" s="5">
        <f t="shared" si="10"/>
        <v>54156</v>
      </c>
      <c r="B369" s="6">
        <f t="shared" si="11"/>
        <v>1285939.1906234862</v>
      </c>
      <c r="C369" s="6"/>
      <c r="D369"/>
      <c r="E369" s="8"/>
    </row>
    <row r="370" spans="1:5" x14ac:dyDescent="0.25">
      <c r="A370" s="5">
        <f t="shared" si="10"/>
        <v>54186</v>
      </c>
      <c r="B370" s="6">
        <f t="shared" si="11"/>
        <v>1287939.1906234862</v>
      </c>
      <c r="C370" s="6"/>
      <c r="D370"/>
      <c r="E370" s="8"/>
    </row>
    <row r="371" spans="1:5" x14ac:dyDescent="0.25">
      <c r="A371" s="5">
        <f t="shared" si="10"/>
        <v>54216</v>
      </c>
      <c r="B371" s="6">
        <f t="shared" si="11"/>
        <v>1289939.1906234862</v>
      </c>
      <c r="C371" s="6"/>
      <c r="D371"/>
      <c r="E371" s="8"/>
    </row>
    <row r="372" spans="1:5" x14ac:dyDescent="0.25">
      <c r="A372" s="5">
        <f t="shared" si="10"/>
        <v>54246</v>
      </c>
      <c r="B372" s="6">
        <f t="shared" si="11"/>
        <v>1291939.1906234862</v>
      </c>
      <c r="C372" s="6"/>
      <c r="D372"/>
      <c r="E372" s="8"/>
    </row>
    <row r="373" spans="1:5" x14ac:dyDescent="0.25">
      <c r="A373" s="5">
        <f t="shared" si="10"/>
        <v>54276</v>
      </c>
      <c r="B373" s="6">
        <f t="shared" si="11"/>
        <v>1293939.1906234862</v>
      </c>
      <c r="C373" s="6"/>
      <c r="D373"/>
      <c r="E373" s="8"/>
    </row>
    <row r="374" spans="1:5" x14ac:dyDescent="0.25">
      <c r="A374" s="5">
        <f t="shared" si="10"/>
        <v>54306</v>
      </c>
      <c r="B374" s="6">
        <f t="shared" si="11"/>
        <v>1295939.1906234862</v>
      </c>
      <c r="C374" s="6"/>
      <c r="D374"/>
      <c r="E374" s="8"/>
    </row>
    <row r="375" spans="1:5" x14ac:dyDescent="0.25">
      <c r="A375" s="5">
        <f t="shared" si="10"/>
        <v>54336</v>
      </c>
      <c r="B375" s="6">
        <f t="shared" si="11"/>
        <v>1297939.1906234862</v>
      </c>
      <c r="C375" s="6"/>
      <c r="D375"/>
      <c r="E375" s="8"/>
    </row>
    <row r="376" spans="1:5" x14ac:dyDescent="0.25">
      <c r="A376" s="5">
        <f t="shared" si="10"/>
        <v>54366</v>
      </c>
      <c r="B376" s="6">
        <f t="shared" si="11"/>
        <v>1299939.1906234862</v>
      </c>
      <c r="C376" s="6"/>
      <c r="D376"/>
      <c r="E376" s="8"/>
    </row>
    <row r="377" spans="1:5" x14ac:dyDescent="0.25">
      <c r="A377" s="5">
        <f>A376+35</f>
        <v>54401</v>
      </c>
      <c r="B377" s="6">
        <f t="shared" si="11"/>
        <v>1301939.1906234862</v>
      </c>
      <c r="C377" s="6"/>
      <c r="D377"/>
      <c r="E377" s="8"/>
    </row>
    <row r="378" spans="1:5" x14ac:dyDescent="0.25">
      <c r="A378" s="5">
        <f t="shared" si="10"/>
        <v>54431</v>
      </c>
      <c r="B378" s="6">
        <f t="shared" si="11"/>
        <v>1303939.1906234862</v>
      </c>
      <c r="C378" s="6">
        <f>B377*(1+$C$15)-B377</f>
        <v>49473.689243692439</v>
      </c>
      <c r="D378"/>
      <c r="E378" s="8"/>
    </row>
    <row r="379" spans="1:5" x14ac:dyDescent="0.25">
      <c r="A379" s="5">
        <f t="shared" si="10"/>
        <v>54461</v>
      </c>
      <c r="B379" s="6">
        <f t="shared" si="11"/>
        <v>1355412.8798671786</v>
      </c>
      <c r="C379" s="6"/>
      <c r="D379"/>
      <c r="E379" s="8"/>
    </row>
    <row r="380" spans="1:5" x14ac:dyDescent="0.25">
      <c r="A380" s="5">
        <f t="shared" si="10"/>
        <v>54491</v>
      </c>
      <c r="B380" s="6">
        <f t="shared" si="11"/>
        <v>1357412.8798671786</v>
      </c>
      <c r="C380" s="6"/>
      <c r="D380"/>
      <c r="E380" s="8"/>
    </row>
    <row r="381" spans="1:5" x14ac:dyDescent="0.25">
      <c r="A381" s="5">
        <f t="shared" si="10"/>
        <v>54521</v>
      </c>
      <c r="B381" s="6">
        <f t="shared" si="11"/>
        <v>1359412.8798671786</v>
      </c>
      <c r="C381" s="6"/>
      <c r="D381"/>
      <c r="E381" s="8"/>
    </row>
    <row r="382" spans="1:5" x14ac:dyDescent="0.25">
      <c r="A382" s="5">
        <f t="shared" si="10"/>
        <v>54551</v>
      </c>
      <c r="B382" s="6">
        <f t="shared" si="11"/>
        <v>1361412.8798671786</v>
      </c>
      <c r="C382" s="6"/>
      <c r="D382"/>
      <c r="E382" s="8"/>
    </row>
    <row r="383" spans="1:5" x14ac:dyDescent="0.25">
      <c r="A383" s="5">
        <f t="shared" si="10"/>
        <v>54581</v>
      </c>
      <c r="B383" s="6">
        <f t="shared" si="11"/>
        <v>1363412.8798671786</v>
      </c>
      <c r="C383" s="6"/>
      <c r="D383"/>
      <c r="E383" s="8"/>
    </row>
    <row r="384" spans="1:5" x14ac:dyDescent="0.25">
      <c r="A384" s="5">
        <f t="shared" si="10"/>
        <v>54611</v>
      </c>
      <c r="B384" s="6">
        <f t="shared" si="11"/>
        <v>1365412.8798671786</v>
      </c>
      <c r="C384" s="6"/>
      <c r="D384"/>
      <c r="E384" s="8"/>
    </row>
    <row r="385" spans="1:5" x14ac:dyDescent="0.25">
      <c r="A385" s="5">
        <f t="shared" si="10"/>
        <v>54641</v>
      </c>
      <c r="B385" s="6">
        <f t="shared" si="11"/>
        <v>1367412.8798671786</v>
      </c>
      <c r="C385" s="6"/>
      <c r="D385"/>
      <c r="E385" s="8"/>
    </row>
    <row r="386" spans="1:5" x14ac:dyDescent="0.25">
      <c r="A386" s="5">
        <f t="shared" si="10"/>
        <v>54671</v>
      </c>
      <c r="B386" s="6">
        <f t="shared" si="11"/>
        <v>1369412.8798671786</v>
      </c>
      <c r="C386" s="6"/>
      <c r="D386"/>
      <c r="E386" s="8"/>
    </row>
    <row r="387" spans="1:5" x14ac:dyDescent="0.25">
      <c r="A387" s="5">
        <f t="shared" si="10"/>
        <v>54701</v>
      </c>
      <c r="B387" s="6">
        <f t="shared" si="11"/>
        <v>1371412.8798671786</v>
      </c>
      <c r="C387" s="6"/>
      <c r="D387"/>
      <c r="E387" s="8"/>
    </row>
    <row r="388" spans="1:5" x14ac:dyDescent="0.25">
      <c r="A388" s="5">
        <f t="shared" si="10"/>
        <v>54731</v>
      </c>
      <c r="B388" s="6">
        <f t="shared" si="11"/>
        <v>1373412.8798671786</v>
      </c>
      <c r="C388" s="6"/>
      <c r="D388"/>
      <c r="E388" s="8"/>
    </row>
    <row r="389" spans="1:5" x14ac:dyDescent="0.25">
      <c r="A389" s="5">
        <f>A388+38</f>
        <v>54769</v>
      </c>
      <c r="B389" s="6">
        <f t="shared" si="11"/>
        <v>1375412.8798671786</v>
      </c>
      <c r="C389" s="6"/>
      <c r="D389"/>
      <c r="E389" s="8"/>
    </row>
    <row r="390" spans="1:5" x14ac:dyDescent="0.25">
      <c r="A390" s="5">
        <f t="shared" si="10"/>
        <v>54799</v>
      </c>
      <c r="B390" s="6">
        <f t="shared" si="11"/>
        <v>1377412.8798671786</v>
      </c>
      <c r="C390" s="6">
        <f>B389*(1+$C$15)-B389</f>
        <v>52265.689434952801</v>
      </c>
      <c r="D390"/>
      <c r="E390" s="8"/>
    </row>
    <row r="391" spans="1:5" x14ac:dyDescent="0.25">
      <c r="A391" s="5">
        <f t="shared" si="10"/>
        <v>54829</v>
      </c>
      <c r="B391" s="6">
        <f t="shared" si="11"/>
        <v>1431678.5693021314</v>
      </c>
      <c r="C391" s="6"/>
      <c r="D391"/>
      <c r="E391" s="8"/>
    </row>
    <row r="392" spans="1:5" x14ac:dyDescent="0.25">
      <c r="A392" s="5">
        <f t="shared" si="10"/>
        <v>54859</v>
      </c>
      <c r="B392" s="6">
        <f t="shared" si="11"/>
        <v>1433678.5693021314</v>
      </c>
      <c r="C392" s="6"/>
      <c r="D392"/>
      <c r="E392" s="8"/>
    </row>
    <row r="393" spans="1:5" x14ac:dyDescent="0.25">
      <c r="A393" s="5">
        <f t="shared" si="10"/>
        <v>54889</v>
      </c>
      <c r="B393" s="6">
        <f t="shared" si="11"/>
        <v>1435678.5693021314</v>
      </c>
      <c r="C393" s="6"/>
      <c r="D393"/>
      <c r="E393" s="8"/>
    </row>
    <row r="394" spans="1:5" x14ac:dyDescent="0.25">
      <c r="A394" s="5">
        <f t="shared" si="10"/>
        <v>54919</v>
      </c>
      <c r="B394" s="6">
        <f t="shared" si="11"/>
        <v>1437678.5693021314</v>
      </c>
      <c r="C394" s="6"/>
      <c r="D394"/>
      <c r="E394" s="8"/>
    </row>
    <row r="395" spans="1:5" x14ac:dyDescent="0.25">
      <c r="A395" s="5">
        <f t="shared" si="10"/>
        <v>54949</v>
      </c>
      <c r="B395" s="6">
        <f t="shared" si="11"/>
        <v>1439678.5693021314</v>
      </c>
      <c r="C395" s="6"/>
      <c r="D395"/>
      <c r="E395" s="8"/>
    </row>
    <row r="396" spans="1:5" x14ac:dyDescent="0.25">
      <c r="A396" s="5">
        <f t="shared" si="10"/>
        <v>54979</v>
      </c>
      <c r="B396" s="6">
        <f t="shared" si="11"/>
        <v>1441678.5693021314</v>
      </c>
      <c r="C396" s="6"/>
      <c r="D396"/>
      <c r="E396" s="8"/>
    </row>
    <row r="397" spans="1:5" x14ac:dyDescent="0.25">
      <c r="A397" s="5">
        <f t="shared" si="10"/>
        <v>55009</v>
      </c>
      <c r="B397" s="6">
        <f t="shared" si="11"/>
        <v>1443678.5693021314</v>
      </c>
      <c r="C397" s="6"/>
      <c r="D397"/>
      <c r="E397" s="8"/>
    </row>
    <row r="398" spans="1:5" x14ac:dyDescent="0.25">
      <c r="A398" s="5">
        <f t="shared" si="10"/>
        <v>55039</v>
      </c>
      <c r="B398" s="6">
        <f t="shared" si="11"/>
        <v>1445678.5693021314</v>
      </c>
      <c r="C398" s="6"/>
      <c r="D398"/>
      <c r="E398" s="8"/>
    </row>
    <row r="399" spans="1:5" x14ac:dyDescent="0.25">
      <c r="A399" s="5">
        <f t="shared" si="10"/>
        <v>55069</v>
      </c>
      <c r="B399" s="6">
        <f t="shared" si="11"/>
        <v>1447678.5693021314</v>
      </c>
      <c r="C399" s="6"/>
      <c r="D399"/>
      <c r="E399" s="8"/>
    </row>
    <row r="400" spans="1:5" x14ac:dyDescent="0.25">
      <c r="A400" s="5">
        <f t="shared" si="10"/>
        <v>55099</v>
      </c>
      <c r="B400" s="6">
        <f t="shared" si="11"/>
        <v>1449678.5693021314</v>
      </c>
      <c r="C400" s="6"/>
      <c r="D400"/>
      <c r="E400" s="8"/>
    </row>
    <row r="401" spans="1:5" x14ac:dyDescent="0.25">
      <c r="A401" s="5">
        <f>A400+35</f>
        <v>55134</v>
      </c>
      <c r="B401" s="6">
        <f t="shared" si="11"/>
        <v>1451678.5693021314</v>
      </c>
      <c r="C401" s="6"/>
      <c r="D401"/>
      <c r="E401" s="8"/>
    </row>
    <row r="402" spans="1:5" x14ac:dyDescent="0.25">
      <c r="A402" s="5">
        <f t="shared" si="10"/>
        <v>55164</v>
      </c>
      <c r="B402" s="6">
        <f t="shared" si="11"/>
        <v>1453678.5693021314</v>
      </c>
      <c r="C402" s="6">
        <f>B401*(1+$C$15)-B401</f>
        <v>55163.785633481108</v>
      </c>
      <c r="D402"/>
      <c r="E402" s="8"/>
    </row>
    <row r="403" spans="1:5" x14ac:dyDescent="0.25">
      <c r="A403" s="5">
        <f t="shared" ref="A403:A466" si="12">A402+30</f>
        <v>55194</v>
      </c>
      <c r="B403" s="6">
        <f t="shared" si="11"/>
        <v>1510842.3549356125</v>
      </c>
      <c r="C403" s="6"/>
      <c r="D403"/>
      <c r="E403" s="8"/>
    </row>
    <row r="404" spans="1:5" x14ac:dyDescent="0.25">
      <c r="A404" s="5">
        <f t="shared" si="12"/>
        <v>55224</v>
      </c>
      <c r="B404" s="6">
        <f t="shared" ref="B404:B467" si="13">B403+C403+$C$13</f>
        <v>1512842.3549356125</v>
      </c>
      <c r="C404" s="6"/>
      <c r="D404"/>
      <c r="E404" s="8"/>
    </row>
    <row r="405" spans="1:5" x14ac:dyDescent="0.25">
      <c r="A405" s="5">
        <f t="shared" si="12"/>
        <v>55254</v>
      </c>
      <c r="B405" s="6">
        <f t="shared" si="13"/>
        <v>1514842.3549356125</v>
      </c>
      <c r="C405" s="6"/>
      <c r="D405"/>
      <c r="E405" s="8"/>
    </row>
    <row r="406" spans="1:5" x14ac:dyDescent="0.25">
      <c r="A406" s="5">
        <f t="shared" si="12"/>
        <v>55284</v>
      </c>
      <c r="B406" s="6">
        <f t="shared" si="13"/>
        <v>1516842.3549356125</v>
      </c>
      <c r="C406" s="6"/>
      <c r="D406"/>
      <c r="E406" s="8"/>
    </row>
    <row r="407" spans="1:5" x14ac:dyDescent="0.25">
      <c r="A407" s="5">
        <f t="shared" si="12"/>
        <v>55314</v>
      </c>
      <c r="B407" s="6">
        <f t="shared" si="13"/>
        <v>1518842.3549356125</v>
      </c>
      <c r="C407" s="6"/>
      <c r="D407"/>
      <c r="E407" s="8"/>
    </row>
    <row r="408" spans="1:5" x14ac:dyDescent="0.25">
      <c r="A408" s="5">
        <f t="shared" si="12"/>
        <v>55344</v>
      </c>
      <c r="B408" s="6">
        <f t="shared" si="13"/>
        <v>1520842.3549356125</v>
      </c>
      <c r="C408" s="6"/>
      <c r="D408"/>
      <c r="E408" s="8"/>
    </row>
    <row r="409" spans="1:5" x14ac:dyDescent="0.25">
      <c r="A409" s="5">
        <f t="shared" si="12"/>
        <v>55374</v>
      </c>
      <c r="B409" s="6">
        <f t="shared" si="13"/>
        <v>1522842.3549356125</v>
      </c>
      <c r="C409" s="6"/>
      <c r="D409"/>
      <c r="E409" s="8"/>
    </row>
    <row r="410" spans="1:5" x14ac:dyDescent="0.25">
      <c r="A410" s="5">
        <f t="shared" si="12"/>
        <v>55404</v>
      </c>
      <c r="B410" s="6">
        <f t="shared" si="13"/>
        <v>1524842.3549356125</v>
      </c>
      <c r="C410" s="6"/>
      <c r="D410"/>
      <c r="E410" s="8"/>
    </row>
    <row r="411" spans="1:5" x14ac:dyDescent="0.25">
      <c r="A411" s="5">
        <f t="shared" si="12"/>
        <v>55434</v>
      </c>
      <c r="B411" s="6">
        <f t="shared" si="13"/>
        <v>1526842.3549356125</v>
      </c>
      <c r="C411" s="6"/>
      <c r="D411"/>
      <c r="E411" s="8"/>
    </row>
    <row r="412" spans="1:5" x14ac:dyDescent="0.25">
      <c r="A412" s="5">
        <f t="shared" si="12"/>
        <v>55464</v>
      </c>
      <c r="B412" s="6">
        <f t="shared" si="13"/>
        <v>1528842.3549356125</v>
      </c>
      <c r="C412" s="6"/>
      <c r="D412"/>
      <c r="E412" s="8"/>
    </row>
    <row r="413" spans="1:5" x14ac:dyDescent="0.25">
      <c r="A413" s="5">
        <f t="shared" si="12"/>
        <v>55494</v>
      </c>
      <c r="B413" s="6">
        <f t="shared" si="13"/>
        <v>1530842.3549356125</v>
      </c>
      <c r="C413" s="6"/>
      <c r="D413"/>
      <c r="E413" s="8"/>
    </row>
    <row r="414" spans="1:5" x14ac:dyDescent="0.25">
      <c r="A414" s="5">
        <f>A413+35</f>
        <v>55529</v>
      </c>
      <c r="B414" s="6">
        <f t="shared" si="13"/>
        <v>1532842.3549356125</v>
      </c>
      <c r="C414" s="6">
        <f>B413*(1+$C$15)-B413</f>
        <v>58172.009487553267</v>
      </c>
      <c r="D414"/>
      <c r="E414" s="8"/>
    </row>
    <row r="415" spans="1:5" x14ac:dyDescent="0.25">
      <c r="A415" s="5">
        <f t="shared" si="12"/>
        <v>55559</v>
      </c>
      <c r="B415" s="6">
        <f t="shared" si="13"/>
        <v>1593014.3644231658</v>
      </c>
      <c r="C415" s="6"/>
      <c r="D415"/>
      <c r="E415" s="8"/>
    </row>
    <row r="416" spans="1:5" x14ac:dyDescent="0.25">
      <c r="A416" s="5">
        <f t="shared" si="12"/>
        <v>55589</v>
      </c>
      <c r="B416" s="6">
        <f t="shared" si="13"/>
        <v>1595014.3644231658</v>
      </c>
      <c r="C416" s="6"/>
      <c r="D416"/>
      <c r="E416" s="8"/>
    </row>
    <row r="417" spans="1:5" x14ac:dyDescent="0.25">
      <c r="A417" s="5">
        <f t="shared" si="12"/>
        <v>55619</v>
      </c>
      <c r="B417" s="6">
        <f t="shared" si="13"/>
        <v>1597014.3644231658</v>
      </c>
      <c r="C417" s="6"/>
      <c r="D417"/>
      <c r="E417" s="8"/>
    </row>
    <row r="418" spans="1:5" x14ac:dyDescent="0.25">
      <c r="A418" s="5">
        <f t="shared" si="12"/>
        <v>55649</v>
      </c>
      <c r="B418" s="6">
        <f t="shared" si="13"/>
        <v>1599014.3644231658</v>
      </c>
      <c r="C418" s="6"/>
      <c r="D418"/>
      <c r="E418" s="8"/>
    </row>
    <row r="419" spans="1:5" x14ac:dyDescent="0.25">
      <c r="A419" s="5">
        <f t="shared" si="12"/>
        <v>55679</v>
      </c>
      <c r="B419" s="6">
        <f t="shared" si="13"/>
        <v>1601014.3644231658</v>
      </c>
      <c r="C419" s="6"/>
      <c r="D419"/>
      <c r="E419" s="8"/>
    </row>
    <row r="420" spans="1:5" x14ac:dyDescent="0.25">
      <c r="A420" s="5">
        <f t="shared" si="12"/>
        <v>55709</v>
      </c>
      <c r="B420" s="6">
        <f t="shared" si="13"/>
        <v>1603014.3644231658</v>
      </c>
      <c r="C420" s="6"/>
      <c r="D420"/>
      <c r="E420" s="8"/>
    </row>
    <row r="421" spans="1:5" x14ac:dyDescent="0.25">
      <c r="A421" s="5">
        <f t="shared" si="12"/>
        <v>55739</v>
      </c>
      <c r="B421" s="6">
        <f t="shared" si="13"/>
        <v>1605014.3644231658</v>
      </c>
      <c r="C421" s="6"/>
      <c r="D421"/>
      <c r="E421" s="8"/>
    </row>
    <row r="422" spans="1:5" x14ac:dyDescent="0.25">
      <c r="A422" s="5">
        <f t="shared" si="12"/>
        <v>55769</v>
      </c>
      <c r="B422" s="6">
        <f t="shared" si="13"/>
        <v>1607014.3644231658</v>
      </c>
      <c r="C422" s="6"/>
      <c r="D422"/>
      <c r="E422" s="8"/>
    </row>
    <row r="423" spans="1:5" x14ac:dyDescent="0.25">
      <c r="A423" s="5">
        <f t="shared" si="12"/>
        <v>55799</v>
      </c>
      <c r="B423" s="6">
        <f t="shared" si="13"/>
        <v>1609014.3644231658</v>
      </c>
      <c r="C423" s="6"/>
      <c r="D423"/>
      <c r="E423" s="8"/>
    </row>
    <row r="424" spans="1:5" x14ac:dyDescent="0.25">
      <c r="A424" s="5">
        <f t="shared" si="12"/>
        <v>55829</v>
      </c>
      <c r="B424" s="6">
        <f t="shared" si="13"/>
        <v>1611014.3644231658</v>
      </c>
      <c r="C424" s="6"/>
      <c r="D424"/>
      <c r="E424" s="8"/>
    </row>
    <row r="425" spans="1:5" x14ac:dyDescent="0.25">
      <c r="A425" s="5">
        <f t="shared" si="12"/>
        <v>55859</v>
      </c>
      <c r="B425" s="6">
        <f t="shared" si="13"/>
        <v>1613014.3644231658</v>
      </c>
      <c r="C425" s="6"/>
      <c r="D425"/>
      <c r="E425" s="8"/>
    </row>
    <row r="426" spans="1:5" x14ac:dyDescent="0.25">
      <c r="A426" s="5">
        <f>A425+35</f>
        <v>55894</v>
      </c>
      <c r="B426" s="6">
        <f t="shared" si="13"/>
        <v>1615014.3644231658</v>
      </c>
      <c r="C426" s="6">
        <f>B425*(1+$C$15)-B425</f>
        <v>61294.545848080423</v>
      </c>
      <c r="D426"/>
      <c r="E426" s="8"/>
    </row>
    <row r="427" spans="1:5" x14ac:dyDescent="0.25">
      <c r="A427" s="5">
        <f t="shared" si="12"/>
        <v>55924</v>
      </c>
      <c r="B427" s="6">
        <f t="shared" si="13"/>
        <v>1678308.9102712462</v>
      </c>
      <c r="C427" s="6"/>
      <c r="D427"/>
      <c r="E427" s="8"/>
    </row>
    <row r="428" spans="1:5" x14ac:dyDescent="0.25">
      <c r="A428" s="5">
        <f t="shared" si="12"/>
        <v>55954</v>
      </c>
      <c r="B428" s="6">
        <f t="shared" si="13"/>
        <v>1680308.9102712462</v>
      </c>
      <c r="C428" s="6"/>
      <c r="D428"/>
      <c r="E428" s="8"/>
    </row>
    <row r="429" spans="1:5" x14ac:dyDescent="0.25">
      <c r="A429" s="5">
        <f t="shared" si="12"/>
        <v>55984</v>
      </c>
      <c r="B429" s="6">
        <f t="shared" si="13"/>
        <v>1682308.9102712462</v>
      </c>
      <c r="C429" s="6"/>
      <c r="D429"/>
      <c r="E429" s="8"/>
    </row>
    <row r="430" spans="1:5" x14ac:dyDescent="0.25">
      <c r="A430" s="5">
        <f t="shared" si="12"/>
        <v>56014</v>
      </c>
      <c r="B430" s="6">
        <f t="shared" si="13"/>
        <v>1684308.9102712462</v>
      </c>
      <c r="C430" s="6"/>
      <c r="D430"/>
      <c r="E430" s="8"/>
    </row>
    <row r="431" spans="1:5" x14ac:dyDescent="0.25">
      <c r="A431" s="5">
        <f t="shared" si="12"/>
        <v>56044</v>
      </c>
      <c r="B431" s="6">
        <f t="shared" si="13"/>
        <v>1686308.9102712462</v>
      </c>
      <c r="C431" s="6"/>
      <c r="D431"/>
      <c r="E431" s="8"/>
    </row>
    <row r="432" spans="1:5" x14ac:dyDescent="0.25">
      <c r="A432" s="5">
        <f t="shared" si="12"/>
        <v>56074</v>
      </c>
      <c r="B432" s="6">
        <f t="shared" si="13"/>
        <v>1688308.9102712462</v>
      </c>
      <c r="C432" s="6"/>
      <c r="D432"/>
      <c r="E432" s="8"/>
    </row>
    <row r="433" spans="1:5" x14ac:dyDescent="0.25">
      <c r="A433" s="5">
        <f t="shared" si="12"/>
        <v>56104</v>
      </c>
      <c r="B433" s="6">
        <f t="shared" si="13"/>
        <v>1690308.9102712462</v>
      </c>
      <c r="C433" s="6"/>
      <c r="D433"/>
      <c r="E433" s="8"/>
    </row>
    <row r="434" spans="1:5" x14ac:dyDescent="0.25">
      <c r="A434" s="5">
        <f t="shared" si="12"/>
        <v>56134</v>
      </c>
      <c r="B434" s="6">
        <f t="shared" si="13"/>
        <v>1692308.9102712462</v>
      </c>
      <c r="C434" s="6"/>
      <c r="D434"/>
      <c r="E434" s="8"/>
    </row>
    <row r="435" spans="1:5" x14ac:dyDescent="0.25">
      <c r="A435" s="5">
        <f t="shared" si="12"/>
        <v>56164</v>
      </c>
      <c r="B435" s="6">
        <f t="shared" si="13"/>
        <v>1694308.9102712462</v>
      </c>
      <c r="C435" s="6"/>
      <c r="D435"/>
      <c r="E435" s="8"/>
    </row>
    <row r="436" spans="1:5" x14ac:dyDescent="0.25">
      <c r="A436" s="5">
        <f t="shared" si="12"/>
        <v>56194</v>
      </c>
      <c r="B436" s="6">
        <f t="shared" si="13"/>
        <v>1696308.9102712462</v>
      </c>
      <c r="C436" s="6"/>
      <c r="D436"/>
      <c r="E436" s="8"/>
    </row>
    <row r="437" spans="1:5" x14ac:dyDescent="0.25">
      <c r="A437" s="5">
        <f t="shared" si="12"/>
        <v>56224</v>
      </c>
      <c r="B437" s="6">
        <f t="shared" si="13"/>
        <v>1698308.9102712462</v>
      </c>
      <c r="C437" s="6"/>
      <c r="D437"/>
      <c r="E437" s="8"/>
    </row>
    <row r="438" spans="1:5" x14ac:dyDescent="0.25">
      <c r="A438" s="5">
        <f>A437+35</f>
        <v>56259</v>
      </c>
      <c r="B438" s="6">
        <f t="shared" si="13"/>
        <v>1700308.9102712462</v>
      </c>
      <c r="C438" s="6">
        <f>B437*(1+$C$15)-B437</f>
        <v>64535.738590307301</v>
      </c>
      <c r="D438"/>
      <c r="E438" s="8"/>
    </row>
    <row r="439" spans="1:5" x14ac:dyDescent="0.25">
      <c r="A439" s="5">
        <f t="shared" si="12"/>
        <v>56289</v>
      </c>
      <c r="B439" s="6">
        <f t="shared" si="13"/>
        <v>1766844.6488615535</v>
      </c>
      <c r="C439" s="6"/>
      <c r="D439"/>
      <c r="E439" s="8"/>
    </row>
    <row r="440" spans="1:5" x14ac:dyDescent="0.25">
      <c r="A440" s="5">
        <f t="shared" si="12"/>
        <v>56319</v>
      </c>
      <c r="B440" s="6">
        <f t="shared" si="13"/>
        <v>1768844.6488615535</v>
      </c>
      <c r="C440" s="6"/>
      <c r="D440"/>
      <c r="E440" s="8"/>
    </row>
    <row r="441" spans="1:5" x14ac:dyDescent="0.25">
      <c r="A441" s="5">
        <f t="shared" si="12"/>
        <v>56349</v>
      </c>
      <c r="B441" s="6">
        <f t="shared" si="13"/>
        <v>1770844.6488615535</v>
      </c>
      <c r="C441" s="6"/>
      <c r="D441"/>
      <c r="E441" s="8"/>
    </row>
    <row r="442" spans="1:5" x14ac:dyDescent="0.25">
      <c r="A442" s="5">
        <f t="shared" si="12"/>
        <v>56379</v>
      </c>
      <c r="B442" s="6">
        <f t="shared" si="13"/>
        <v>1772844.6488615535</v>
      </c>
      <c r="C442" s="6"/>
      <c r="D442"/>
      <c r="E442" s="8"/>
    </row>
    <row r="443" spans="1:5" x14ac:dyDescent="0.25">
      <c r="A443" s="5">
        <f t="shared" si="12"/>
        <v>56409</v>
      </c>
      <c r="B443" s="6">
        <f t="shared" si="13"/>
        <v>1774844.6488615535</v>
      </c>
      <c r="C443" s="6"/>
      <c r="D443"/>
      <c r="E443" s="8"/>
    </row>
    <row r="444" spans="1:5" x14ac:dyDescent="0.25">
      <c r="A444" s="5">
        <f t="shared" si="12"/>
        <v>56439</v>
      </c>
      <c r="B444" s="6">
        <f t="shared" si="13"/>
        <v>1776844.6488615535</v>
      </c>
      <c r="C444" s="6"/>
      <c r="D444"/>
      <c r="E444" s="8"/>
    </row>
    <row r="445" spans="1:5" x14ac:dyDescent="0.25">
      <c r="A445" s="5">
        <f t="shared" si="12"/>
        <v>56469</v>
      </c>
      <c r="B445" s="6">
        <f t="shared" si="13"/>
        <v>1778844.6488615535</v>
      </c>
      <c r="C445" s="6"/>
      <c r="D445"/>
      <c r="E445" s="8"/>
    </row>
    <row r="446" spans="1:5" x14ac:dyDescent="0.25">
      <c r="A446" s="5">
        <f t="shared" si="12"/>
        <v>56499</v>
      </c>
      <c r="B446" s="6">
        <f t="shared" si="13"/>
        <v>1780844.6488615535</v>
      </c>
      <c r="C446" s="6"/>
      <c r="D446"/>
      <c r="E446" s="8"/>
    </row>
    <row r="447" spans="1:5" x14ac:dyDescent="0.25">
      <c r="A447" s="5">
        <f t="shared" si="12"/>
        <v>56529</v>
      </c>
      <c r="B447" s="6">
        <f t="shared" si="13"/>
        <v>1782844.6488615535</v>
      </c>
      <c r="C447" s="6"/>
      <c r="D447"/>
      <c r="E447" s="8"/>
    </row>
    <row r="448" spans="1:5" x14ac:dyDescent="0.25">
      <c r="A448" s="5">
        <f t="shared" si="12"/>
        <v>56559</v>
      </c>
      <c r="B448" s="6">
        <f t="shared" si="13"/>
        <v>1784844.6488615535</v>
      </c>
      <c r="C448" s="6"/>
      <c r="D448"/>
      <c r="E448" s="8"/>
    </row>
    <row r="449" spans="1:5" x14ac:dyDescent="0.25">
      <c r="A449" s="5">
        <f t="shared" si="12"/>
        <v>56589</v>
      </c>
      <c r="B449" s="6">
        <f t="shared" si="13"/>
        <v>1786844.6488615535</v>
      </c>
      <c r="C449" s="6"/>
      <c r="D449"/>
      <c r="E449" s="8"/>
    </row>
    <row r="450" spans="1:5" x14ac:dyDescent="0.25">
      <c r="A450" s="5">
        <f>A449+35</f>
        <v>56624</v>
      </c>
      <c r="B450" s="6">
        <f t="shared" si="13"/>
        <v>1788844.6488615535</v>
      </c>
      <c r="C450" s="6">
        <f>B449*(1+$C$15)-B449</f>
        <v>67900.096656739013</v>
      </c>
      <c r="D450"/>
      <c r="E450" s="8"/>
    </row>
    <row r="451" spans="1:5" x14ac:dyDescent="0.25">
      <c r="A451" s="5">
        <f t="shared" si="12"/>
        <v>56654</v>
      </c>
      <c r="B451" s="6">
        <f t="shared" si="13"/>
        <v>1858744.7455182925</v>
      </c>
      <c r="C451" s="6"/>
      <c r="D451"/>
      <c r="E451" s="8"/>
    </row>
    <row r="452" spans="1:5" x14ac:dyDescent="0.25">
      <c r="A452" s="5">
        <f t="shared" si="12"/>
        <v>56684</v>
      </c>
      <c r="B452" s="6">
        <f t="shared" si="13"/>
        <v>1860744.7455182925</v>
      </c>
      <c r="C452" s="6"/>
      <c r="D452"/>
      <c r="E452" s="8"/>
    </row>
    <row r="453" spans="1:5" x14ac:dyDescent="0.25">
      <c r="A453" s="5">
        <f t="shared" si="12"/>
        <v>56714</v>
      </c>
      <c r="B453" s="6">
        <f t="shared" si="13"/>
        <v>1862744.7455182925</v>
      </c>
      <c r="C453" s="6"/>
      <c r="D453"/>
      <c r="E453" s="8"/>
    </row>
    <row r="454" spans="1:5" x14ac:dyDescent="0.25">
      <c r="A454" s="5">
        <f t="shared" si="12"/>
        <v>56744</v>
      </c>
      <c r="B454" s="6">
        <f t="shared" si="13"/>
        <v>1864744.7455182925</v>
      </c>
      <c r="C454" s="6"/>
      <c r="D454"/>
      <c r="E454" s="8"/>
    </row>
    <row r="455" spans="1:5" x14ac:dyDescent="0.25">
      <c r="A455" s="5">
        <f t="shared" si="12"/>
        <v>56774</v>
      </c>
      <c r="B455" s="6">
        <f t="shared" si="13"/>
        <v>1866744.7455182925</v>
      </c>
      <c r="C455" s="6"/>
      <c r="D455"/>
      <c r="E455" s="8"/>
    </row>
    <row r="456" spans="1:5" x14ac:dyDescent="0.25">
      <c r="A456" s="5">
        <f t="shared" si="12"/>
        <v>56804</v>
      </c>
      <c r="B456" s="6">
        <f t="shared" si="13"/>
        <v>1868744.7455182925</v>
      </c>
      <c r="C456" s="6"/>
      <c r="D456"/>
      <c r="E456" s="8"/>
    </row>
    <row r="457" spans="1:5" x14ac:dyDescent="0.25">
      <c r="A457" s="5">
        <f>A456+31</f>
        <v>56835</v>
      </c>
      <c r="B457" s="6">
        <f t="shared" si="13"/>
        <v>1870744.7455182925</v>
      </c>
      <c r="C457" s="6"/>
      <c r="D457"/>
      <c r="E457" s="8"/>
    </row>
    <row r="458" spans="1:5" x14ac:dyDescent="0.25">
      <c r="A458" s="5">
        <f t="shared" si="12"/>
        <v>56865</v>
      </c>
      <c r="B458" s="6">
        <f t="shared" si="13"/>
        <v>1872744.7455182925</v>
      </c>
      <c r="C458" s="6"/>
      <c r="D458"/>
      <c r="E458" s="8"/>
    </row>
    <row r="459" spans="1:5" x14ac:dyDescent="0.25">
      <c r="A459" s="5">
        <f t="shared" si="12"/>
        <v>56895</v>
      </c>
      <c r="B459" s="6">
        <f t="shared" si="13"/>
        <v>1874744.7455182925</v>
      </c>
      <c r="C459" s="6"/>
      <c r="D459"/>
      <c r="E459" s="8"/>
    </row>
    <row r="460" spans="1:5" x14ac:dyDescent="0.25">
      <c r="A460" s="5">
        <f t="shared" si="12"/>
        <v>56925</v>
      </c>
      <c r="B460" s="6">
        <f t="shared" si="13"/>
        <v>1876744.7455182925</v>
      </c>
      <c r="C460" s="6"/>
      <c r="D460"/>
      <c r="E460" s="8"/>
    </row>
    <row r="461" spans="1:5" x14ac:dyDescent="0.25">
      <c r="A461" s="5">
        <f>A460+35</f>
        <v>56960</v>
      </c>
      <c r="B461" s="6">
        <f t="shared" si="13"/>
        <v>1878744.7455182925</v>
      </c>
      <c r="C461" s="6"/>
      <c r="D461"/>
      <c r="E461" s="8"/>
    </row>
    <row r="462" spans="1:5" x14ac:dyDescent="0.25">
      <c r="A462" s="5">
        <f t="shared" si="12"/>
        <v>56990</v>
      </c>
      <c r="B462" s="6">
        <f t="shared" si="13"/>
        <v>1880744.7455182925</v>
      </c>
      <c r="C462" s="6">
        <f>B461*(1+$C$15)-B461</f>
        <v>71392.300329695223</v>
      </c>
      <c r="D462"/>
      <c r="E462" s="8"/>
    </row>
    <row r="463" spans="1:5" x14ac:dyDescent="0.25">
      <c r="A463" s="5">
        <f>A462+30</f>
        <v>57020</v>
      </c>
      <c r="B463" s="6">
        <f t="shared" si="13"/>
        <v>1954137.0458479878</v>
      </c>
      <c r="C463" s="6"/>
      <c r="D463"/>
      <c r="E463" s="8"/>
    </row>
    <row r="464" spans="1:5" x14ac:dyDescent="0.25">
      <c r="A464" s="5">
        <f t="shared" si="12"/>
        <v>57050</v>
      </c>
      <c r="B464" s="6">
        <f t="shared" si="13"/>
        <v>1956137.0458479878</v>
      </c>
      <c r="C464" s="6"/>
      <c r="D464"/>
      <c r="E464" s="8"/>
    </row>
    <row r="465" spans="1:5" x14ac:dyDescent="0.25">
      <c r="A465" s="5">
        <f t="shared" si="12"/>
        <v>57080</v>
      </c>
      <c r="B465" s="6">
        <f t="shared" si="13"/>
        <v>1958137.0458479878</v>
      </c>
      <c r="C465" s="6"/>
      <c r="D465"/>
      <c r="E465" s="8"/>
    </row>
    <row r="466" spans="1:5" x14ac:dyDescent="0.25">
      <c r="A466" s="5">
        <f t="shared" si="12"/>
        <v>57110</v>
      </c>
      <c r="B466" s="6">
        <f t="shared" si="13"/>
        <v>1960137.0458479878</v>
      </c>
      <c r="C466" s="6"/>
      <c r="D466"/>
      <c r="E466" s="8"/>
    </row>
    <row r="467" spans="1:5" x14ac:dyDescent="0.25">
      <c r="A467" s="5">
        <f t="shared" ref="A467:A530" si="14">A466+30</f>
        <v>57140</v>
      </c>
      <c r="B467" s="6">
        <f t="shared" si="13"/>
        <v>1962137.0458479878</v>
      </c>
      <c r="C467" s="6"/>
      <c r="D467"/>
    </row>
    <row r="468" spans="1:5" x14ac:dyDescent="0.25">
      <c r="A468" s="5">
        <f t="shared" si="14"/>
        <v>57170</v>
      </c>
      <c r="B468" s="6">
        <f t="shared" ref="B468:B530" si="15">B467+C467+$C$13</f>
        <v>1964137.0458479878</v>
      </c>
      <c r="C468" s="6"/>
      <c r="D468"/>
    </row>
    <row r="469" spans="1:5" x14ac:dyDescent="0.25">
      <c r="A469" s="5">
        <f t="shared" si="14"/>
        <v>57200</v>
      </c>
      <c r="B469" s="6">
        <f t="shared" si="15"/>
        <v>1966137.0458479878</v>
      </c>
      <c r="C469" s="6"/>
      <c r="D469"/>
    </row>
    <row r="470" spans="1:5" x14ac:dyDescent="0.25">
      <c r="A470" s="5">
        <f t="shared" si="14"/>
        <v>57230</v>
      </c>
      <c r="B470" s="6">
        <f t="shared" si="15"/>
        <v>1968137.0458479878</v>
      </c>
      <c r="C470" s="6"/>
      <c r="D470"/>
    </row>
    <row r="471" spans="1:5" x14ac:dyDescent="0.25">
      <c r="A471" s="5">
        <f t="shared" si="14"/>
        <v>57260</v>
      </c>
      <c r="B471" s="6">
        <f t="shared" si="15"/>
        <v>1970137.0458479878</v>
      </c>
      <c r="C471" s="6"/>
    </row>
    <row r="472" spans="1:5" x14ac:dyDescent="0.25">
      <c r="A472" s="5">
        <f t="shared" si="14"/>
        <v>57290</v>
      </c>
      <c r="B472" s="6">
        <f t="shared" si="15"/>
        <v>1972137.0458479878</v>
      </c>
      <c r="C472" s="6"/>
    </row>
    <row r="473" spans="1:5" x14ac:dyDescent="0.25">
      <c r="A473" s="5">
        <f>A472+35</f>
        <v>57325</v>
      </c>
      <c r="B473" s="6">
        <f t="shared" si="15"/>
        <v>1974137.0458479878</v>
      </c>
      <c r="C473" s="6"/>
    </row>
    <row r="474" spans="1:5" x14ac:dyDescent="0.25">
      <c r="A474" s="5">
        <f t="shared" si="14"/>
        <v>57355</v>
      </c>
      <c r="B474" s="6">
        <f t="shared" si="15"/>
        <v>1976137.0458479878</v>
      </c>
      <c r="C474" s="6">
        <f>B473*(1+$C$15)-B473</f>
        <v>75017.207742223516</v>
      </c>
    </row>
    <row r="475" spans="1:5" x14ac:dyDescent="0.25">
      <c r="A475" s="5">
        <f t="shared" si="14"/>
        <v>57385</v>
      </c>
      <c r="B475" s="6">
        <f t="shared" si="15"/>
        <v>2053154.2535902113</v>
      </c>
      <c r="C475" s="6"/>
    </row>
    <row r="476" spans="1:5" x14ac:dyDescent="0.25">
      <c r="A476" s="5">
        <f t="shared" si="14"/>
        <v>57415</v>
      </c>
      <c r="B476" s="6">
        <f t="shared" si="15"/>
        <v>2055154.2535902113</v>
      </c>
      <c r="C476" s="6"/>
    </row>
    <row r="477" spans="1:5" x14ac:dyDescent="0.25">
      <c r="A477" s="5">
        <f t="shared" si="14"/>
        <v>57445</v>
      </c>
      <c r="B477" s="6">
        <f t="shared" si="15"/>
        <v>2057154.2535902113</v>
      </c>
      <c r="C477" s="6"/>
    </row>
    <row r="478" spans="1:5" x14ac:dyDescent="0.25">
      <c r="A478" s="5">
        <f t="shared" si="14"/>
        <v>57475</v>
      </c>
      <c r="B478" s="6">
        <f t="shared" si="15"/>
        <v>2059154.2535902113</v>
      </c>
      <c r="C478" s="6"/>
    </row>
    <row r="479" spans="1:5" x14ac:dyDescent="0.25">
      <c r="A479" s="5">
        <f t="shared" si="14"/>
        <v>57505</v>
      </c>
      <c r="B479" s="6">
        <f t="shared" si="15"/>
        <v>2061154.2535902113</v>
      </c>
      <c r="C479" s="6"/>
    </row>
    <row r="480" spans="1:5" x14ac:dyDescent="0.25">
      <c r="A480" s="5">
        <f t="shared" si="14"/>
        <v>57535</v>
      </c>
      <c r="B480" s="6">
        <f t="shared" si="15"/>
        <v>2063154.2535902113</v>
      </c>
      <c r="C480" s="6"/>
    </row>
    <row r="481" spans="1:3" x14ac:dyDescent="0.25">
      <c r="A481" s="5">
        <f t="shared" si="14"/>
        <v>57565</v>
      </c>
      <c r="B481" s="6">
        <f t="shared" si="15"/>
        <v>2065154.2535902113</v>
      </c>
      <c r="C481" s="6"/>
    </row>
    <row r="482" spans="1:3" x14ac:dyDescent="0.25">
      <c r="A482" s="5">
        <f t="shared" si="14"/>
        <v>57595</v>
      </c>
      <c r="B482" s="6">
        <f t="shared" si="15"/>
        <v>2067154.2535902113</v>
      </c>
      <c r="C482" s="6"/>
    </row>
    <row r="483" spans="1:3" x14ac:dyDescent="0.25">
      <c r="A483" s="5">
        <f t="shared" si="14"/>
        <v>57625</v>
      </c>
      <c r="B483" s="6">
        <f t="shared" si="15"/>
        <v>2069154.2535902113</v>
      </c>
      <c r="C483" s="6"/>
    </row>
    <row r="484" spans="1:3" x14ac:dyDescent="0.25">
      <c r="A484" s="5">
        <f t="shared" si="14"/>
        <v>57655</v>
      </c>
      <c r="B484" s="6">
        <f t="shared" si="15"/>
        <v>2071154.2535902113</v>
      </c>
      <c r="C484" s="6"/>
    </row>
    <row r="485" spans="1:3" x14ac:dyDescent="0.25">
      <c r="A485" s="5">
        <f>A484+35</f>
        <v>57690</v>
      </c>
      <c r="B485" s="6">
        <f t="shared" si="15"/>
        <v>2073154.2535902113</v>
      </c>
      <c r="C485" s="6"/>
    </row>
    <row r="486" spans="1:3" x14ac:dyDescent="0.25">
      <c r="A486" s="5">
        <f t="shared" si="14"/>
        <v>57720</v>
      </c>
      <c r="B486" s="6">
        <f t="shared" si="15"/>
        <v>2075154.2535902113</v>
      </c>
      <c r="C486" s="6">
        <f>B485*(1+$C$15)-B485</f>
        <v>78779.861636428162</v>
      </c>
    </row>
    <row r="487" spans="1:3" x14ac:dyDescent="0.25">
      <c r="A487" s="5">
        <f t="shared" si="14"/>
        <v>57750</v>
      </c>
      <c r="B487" s="6">
        <f t="shared" si="15"/>
        <v>2155934.1152266394</v>
      </c>
      <c r="C487" s="6"/>
    </row>
    <row r="488" spans="1:3" x14ac:dyDescent="0.25">
      <c r="A488" s="5">
        <f t="shared" si="14"/>
        <v>57780</v>
      </c>
      <c r="B488" s="6">
        <f t="shared" si="15"/>
        <v>2157934.1152266394</v>
      </c>
      <c r="C488" s="6"/>
    </row>
    <row r="489" spans="1:3" x14ac:dyDescent="0.25">
      <c r="A489" s="5">
        <f t="shared" si="14"/>
        <v>57810</v>
      </c>
      <c r="B489" s="6">
        <f t="shared" si="15"/>
        <v>2159934.1152266394</v>
      </c>
      <c r="C489" s="6"/>
    </row>
    <row r="490" spans="1:3" x14ac:dyDescent="0.25">
      <c r="A490" s="5">
        <f t="shared" si="14"/>
        <v>57840</v>
      </c>
      <c r="B490" s="6">
        <f t="shared" si="15"/>
        <v>2161934.1152266394</v>
      </c>
      <c r="C490" s="6"/>
    </row>
    <row r="491" spans="1:3" x14ac:dyDescent="0.25">
      <c r="A491" s="5">
        <f t="shared" si="14"/>
        <v>57870</v>
      </c>
      <c r="B491" s="6">
        <f t="shared" si="15"/>
        <v>2163934.1152266394</v>
      </c>
      <c r="C491" s="6"/>
    </row>
    <row r="492" spans="1:3" x14ac:dyDescent="0.25">
      <c r="A492" s="5">
        <f t="shared" si="14"/>
        <v>57900</v>
      </c>
      <c r="B492" s="6">
        <f t="shared" si="15"/>
        <v>2165934.1152266394</v>
      </c>
      <c r="C492" s="6"/>
    </row>
    <row r="493" spans="1:3" x14ac:dyDescent="0.25">
      <c r="A493" s="5">
        <f t="shared" si="14"/>
        <v>57930</v>
      </c>
      <c r="B493" s="6">
        <f t="shared" si="15"/>
        <v>2167934.1152266394</v>
      </c>
      <c r="C493" s="6"/>
    </row>
    <row r="494" spans="1:3" x14ac:dyDescent="0.25">
      <c r="A494" s="5">
        <f t="shared" si="14"/>
        <v>57960</v>
      </c>
      <c r="B494" s="6">
        <f t="shared" si="15"/>
        <v>2169934.1152266394</v>
      </c>
      <c r="C494" s="6"/>
    </row>
    <row r="495" spans="1:3" x14ac:dyDescent="0.25">
      <c r="A495" s="5">
        <f t="shared" si="14"/>
        <v>57990</v>
      </c>
      <c r="B495" s="6">
        <f t="shared" si="15"/>
        <v>2171934.1152266394</v>
      </c>
      <c r="C495" s="6"/>
    </row>
    <row r="496" spans="1:3" x14ac:dyDescent="0.25">
      <c r="A496" s="5">
        <f t="shared" si="14"/>
        <v>58020</v>
      </c>
      <c r="B496" s="6">
        <f t="shared" si="15"/>
        <v>2173934.1152266394</v>
      </c>
      <c r="C496" s="6"/>
    </row>
    <row r="497" spans="1:3" x14ac:dyDescent="0.25">
      <c r="A497" s="5">
        <f>A496+35</f>
        <v>58055</v>
      </c>
      <c r="B497" s="6">
        <f t="shared" si="15"/>
        <v>2175934.1152266394</v>
      </c>
      <c r="C497" s="6"/>
    </row>
    <row r="498" spans="1:3" x14ac:dyDescent="0.25">
      <c r="A498" s="5">
        <f t="shared" si="14"/>
        <v>58085</v>
      </c>
      <c r="B498" s="6">
        <f t="shared" si="15"/>
        <v>2177934.1152266394</v>
      </c>
      <c r="C498" s="6">
        <f>B497*(1+$C$15)-B497</f>
        <v>82685.496378612239</v>
      </c>
    </row>
    <row r="499" spans="1:3" x14ac:dyDescent="0.25">
      <c r="A499" s="5">
        <f t="shared" si="14"/>
        <v>58115</v>
      </c>
      <c r="B499" s="6">
        <f t="shared" si="15"/>
        <v>2262619.6116052517</v>
      </c>
      <c r="C499" s="6"/>
    </row>
    <row r="500" spans="1:3" x14ac:dyDescent="0.25">
      <c r="A500" s="5">
        <f t="shared" si="14"/>
        <v>58145</v>
      </c>
      <c r="B500" s="6">
        <f t="shared" si="15"/>
        <v>2264619.6116052517</v>
      </c>
      <c r="C500" s="6"/>
    </row>
    <row r="501" spans="1:3" x14ac:dyDescent="0.25">
      <c r="A501" s="5">
        <f t="shared" si="14"/>
        <v>58175</v>
      </c>
      <c r="B501" s="6">
        <f t="shared" si="15"/>
        <v>2266619.6116052517</v>
      </c>
      <c r="C501" s="6"/>
    </row>
    <row r="502" spans="1:3" x14ac:dyDescent="0.25">
      <c r="A502" s="5">
        <f t="shared" si="14"/>
        <v>58205</v>
      </c>
      <c r="B502" s="6">
        <f t="shared" si="15"/>
        <v>2268619.6116052517</v>
      </c>
      <c r="C502" s="6"/>
    </row>
    <row r="503" spans="1:3" x14ac:dyDescent="0.25">
      <c r="A503" s="5">
        <f t="shared" si="14"/>
        <v>58235</v>
      </c>
      <c r="B503" s="6">
        <f t="shared" si="15"/>
        <v>2270619.6116052517</v>
      </c>
      <c r="C503" s="6"/>
    </row>
    <row r="504" spans="1:3" x14ac:dyDescent="0.25">
      <c r="A504" s="5">
        <f t="shared" si="14"/>
        <v>58265</v>
      </c>
      <c r="B504" s="6">
        <f t="shared" si="15"/>
        <v>2272619.6116052517</v>
      </c>
      <c r="C504" s="6"/>
    </row>
    <row r="505" spans="1:3" x14ac:dyDescent="0.25">
      <c r="A505" s="5">
        <f t="shared" si="14"/>
        <v>58295</v>
      </c>
      <c r="B505" s="6">
        <f t="shared" si="15"/>
        <v>2274619.6116052517</v>
      </c>
      <c r="C505" s="6"/>
    </row>
    <row r="506" spans="1:3" x14ac:dyDescent="0.25">
      <c r="A506" s="5">
        <f t="shared" si="14"/>
        <v>58325</v>
      </c>
      <c r="B506" s="6">
        <f t="shared" si="15"/>
        <v>2276619.6116052517</v>
      </c>
      <c r="C506" s="6"/>
    </row>
    <row r="507" spans="1:3" x14ac:dyDescent="0.25">
      <c r="A507" s="5">
        <f t="shared" si="14"/>
        <v>58355</v>
      </c>
      <c r="B507" s="6">
        <f t="shared" si="15"/>
        <v>2278619.6116052517</v>
      </c>
      <c r="C507" s="6"/>
    </row>
    <row r="508" spans="1:3" x14ac:dyDescent="0.25">
      <c r="A508" s="5">
        <f t="shared" si="14"/>
        <v>58385</v>
      </c>
      <c r="B508" s="6">
        <f t="shared" si="15"/>
        <v>2280619.6116052517</v>
      </c>
      <c r="C508" s="6"/>
    </row>
    <row r="509" spans="1:3" x14ac:dyDescent="0.25">
      <c r="A509" s="5">
        <f>A508+35</f>
        <v>58420</v>
      </c>
      <c r="B509" s="6">
        <f t="shared" si="15"/>
        <v>2282619.6116052517</v>
      </c>
      <c r="C509" s="6"/>
    </row>
    <row r="510" spans="1:3" x14ac:dyDescent="0.25">
      <c r="A510" s="5">
        <f t="shared" si="14"/>
        <v>58450</v>
      </c>
      <c r="B510" s="6">
        <f t="shared" si="15"/>
        <v>2284619.6116052517</v>
      </c>
      <c r="C510" s="6">
        <f>B509*(1+$C$15)-B509</f>
        <v>86739.545240999665</v>
      </c>
    </row>
    <row r="511" spans="1:3" x14ac:dyDescent="0.25">
      <c r="A511" s="5">
        <f t="shared" si="14"/>
        <v>58480</v>
      </c>
      <c r="B511" s="6">
        <f t="shared" si="15"/>
        <v>2373359.1568462513</v>
      </c>
      <c r="C511" s="6"/>
    </row>
    <row r="512" spans="1:3" x14ac:dyDescent="0.25">
      <c r="A512" s="5">
        <f t="shared" si="14"/>
        <v>58510</v>
      </c>
      <c r="B512" s="6">
        <f t="shared" si="15"/>
        <v>2375359.1568462513</v>
      </c>
      <c r="C512" s="6"/>
    </row>
    <row r="513" spans="1:3" x14ac:dyDescent="0.25">
      <c r="A513" s="5">
        <f t="shared" si="14"/>
        <v>58540</v>
      </c>
      <c r="B513" s="6">
        <f t="shared" si="15"/>
        <v>2377359.1568462513</v>
      </c>
      <c r="C513" s="6"/>
    </row>
    <row r="514" spans="1:3" x14ac:dyDescent="0.25">
      <c r="A514" s="5">
        <f t="shared" si="14"/>
        <v>58570</v>
      </c>
      <c r="B514" s="6">
        <f t="shared" si="15"/>
        <v>2379359.1568462513</v>
      </c>
      <c r="C514" s="6"/>
    </row>
    <row r="515" spans="1:3" x14ac:dyDescent="0.25">
      <c r="A515" s="5">
        <f t="shared" si="14"/>
        <v>58600</v>
      </c>
      <c r="B515" s="6">
        <f t="shared" si="15"/>
        <v>2381359.1568462513</v>
      </c>
      <c r="C515" s="6"/>
    </row>
    <row r="516" spans="1:3" x14ac:dyDescent="0.25">
      <c r="A516" s="5">
        <f t="shared" si="14"/>
        <v>58630</v>
      </c>
      <c r="B516" s="6">
        <f t="shared" si="15"/>
        <v>2383359.1568462513</v>
      </c>
      <c r="C516" s="6"/>
    </row>
    <row r="517" spans="1:3" x14ac:dyDescent="0.25">
      <c r="A517" s="5">
        <f t="shared" si="14"/>
        <v>58660</v>
      </c>
      <c r="B517" s="6">
        <f t="shared" si="15"/>
        <v>2385359.1568462513</v>
      </c>
      <c r="C517" s="6"/>
    </row>
    <row r="518" spans="1:3" x14ac:dyDescent="0.25">
      <c r="A518" s="5">
        <f t="shared" si="14"/>
        <v>58690</v>
      </c>
      <c r="B518" s="6">
        <f t="shared" si="15"/>
        <v>2387359.1568462513</v>
      </c>
      <c r="C518" s="6"/>
    </row>
    <row r="519" spans="1:3" x14ac:dyDescent="0.25">
      <c r="A519" s="5">
        <f t="shared" si="14"/>
        <v>58720</v>
      </c>
      <c r="B519" s="6">
        <f t="shared" si="15"/>
        <v>2389359.1568462513</v>
      </c>
      <c r="C519" s="6"/>
    </row>
    <row r="520" spans="1:3" x14ac:dyDescent="0.25">
      <c r="A520" s="5">
        <f t="shared" si="14"/>
        <v>58750</v>
      </c>
      <c r="B520" s="6">
        <f t="shared" si="15"/>
        <v>2391359.1568462513</v>
      </c>
      <c r="C520" s="6"/>
    </row>
    <row r="521" spans="1:3" x14ac:dyDescent="0.25">
      <c r="A521" s="5">
        <f>A520+35</f>
        <v>58785</v>
      </c>
      <c r="B521" s="6">
        <f t="shared" si="15"/>
        <v>2393359.1568462513</v>
      </c>
      <c r="C521" s="6"/>
    </row>
    <row r="522" spans="1:3" x14ac:dyDescent="0.25">
      <c r="A522" s="5">
        <f t="shared" si="14"/>
        <v>58815</v>
      </c>
      <c r="B522" s="6">
        <f t="shared" si="15"/>
        <v>2395359.1568462513</v>
      </c>
      <c r="C522" s="6">
        <f>B521*(1+$C$15)-B521</f>
        <v>90947.647960157599</v>
      </c>
    </row>
    <row r="523" spans="1:3" x14ac:dyDescent="0.25">
      <c r="A523" s="5">
        <f t="shared" si="14"/>
        <v>58845</v>
      </c>
      <c r="B523" s="6">
        <f t="shared" si="15"/>
        <v>2488306.8048064089</v>
      </c>
      <c r="C523" s="6"/>
    </row>
    <row r="524" spans="1:3" x14ac:dyDescent="0.25">
      <c r="A524" s="5">
        <f t="shared" si="14"/>
        <v>58875</v>
      </c>
      <c r="B524" s="6">
        <f t="shared" si="15"/>
        <v>2490306.8048064089</v>
      </c>
      <c r="C524" s="6"/>
    </row>
    <row r="525" spans="1:3" x14ac:dyDescent="0.25">
      <c r="A525" s="5">
        <f t="shared" si="14"/>
        <v>58905</v>
      </c>
      <c r="B525" s="6">
        <f t="shared" si="15"/>
        <v>2492306.8048064089</v>
      </c>
      <c r="C525" s="6"/>
    </row>
    <row r="526" spans="1:3" x14ac:dyDescent="0.25">
      <c r="A526" s="5">
        <f t="shared" si="14"/>
        <v>58935</v>
      </c>
      <c r="B526" s="6">
        <f t="shared" si="15"/>
        <v>2494306.8048064089</v>
      </c>
      <c r="C526" s="6"/>
    </row>
    <row r="527" spans="1:3" x14ac:dyDescent="0.25">
      <c r="A527" s="5">
        <f t="shared" si="14"/>
        <v>58965</v>
      </c>
      <c r="B527" s="6">
        <f t="shared" si="15"/>
        <v>2496306.8048064089</v>
      </c>
      <c r="C527" s="6"/>
    </row>
    <row r="528" spans="1:3" x14ac:dyDescent="0.25">
      <c r="A528" s="5">
        <f t="shared" si="14"/>
        <v>58995</v>
      </c>
      <c r="B528" s="6">
        <f t="shared" si="15"/>
        <v>2498306.8048064089</v>
      </c>
      <c r="C528" s="6"/>
    </row>
    <row r="529" spans="1:15" x14ac:dyDescent="0.25">
      <c r="A529" s="5">
        <f t="shared" si="14"/>
        <v>59025</v>
      </c>
      <c r="B529" s="6">
        <f t="shared" si="15"/>
        <v>2500306.8048064089</v>
      </c>
      <c r="C529" s="6"/>
    </row>
    <row r="530" spans="1:15" x14ac:dyDescent="0.25">
      <c r="A530" s="5">
        <f t="shared" si="14"/>
        <v>59055</v>
      </c>
      <c r="B530" s="6">
        <f t="shared" si="15"/>
        <v>2502306.8048064089</v>
      </c>
      <c r="C530" s="6">
        <f>B529*(1+$C$15)-B529</f>
        <v>95011.658582643606</v>
      </c>
    </row>
    <row r="531" spans="1:15" x14ac:dyDescent="0.25">
      <c r="B531" s="10"/>
      <c r="O531"/>
    </row>
    <row r="532" spans="1:15" x14ac:dyDescent="0.25">
      <c r="B532" s="10"/>
      <c r="O532"/>
    </row>
    <row r="533" spans="1:15" x14ac:dyDescent="0.25">
      <c r="B533" s="49"/>
      <c r="O533"/>
    </row>
    <row r="534" spans="1:15" x14ac:dyDescent="0.25">
      <c r="B534" s="10"/>
      <c r="O534"/>
    </row>
    <row r="535" spans="1:15" x14ac:dyDescent="0.25">
      <c r="B535" s="10"/>
      <c r="O535"/>
    </row>
    <row r="536" spans="1:15" x14ac:dyDescent="0.25">
      <c r="B536" s="10"/>
      <c r="O536"/>
    </row>
    <row r="537" spans="1:15" x14ac:dyDescent="0.25">
      <c r="C537" s="10"/>
    </row>
    <row r="538" spans="1:15" x14ac:dyDescent="0.25">
      <c r="C538" s="10"/>
    </row>
    <row r="539" spans="1:15" x14ac:dyDescent="0.25">
      <c r="C539" s="10"/>
    </row>
    <row r="540" spans="1:15" x14ac:dyDescent="0.25">
      <c r="C540" s="10"/>
    </row>
    <row r="541" spans="1:15" x14ac:dyDescent="0.25">
      <c r="C541" s="10"/>
    </row>
    <row r="542" spans="1:15" x14ac:dyDescent="0.25">
      <c r="C542" s="10"/>
    </row>
    <row r="543" spans="1:15" x14ac:dyDescent="0.25">
      <c r="C543" s="10"/>
    </row>
    <row r="544" spans="1:15" x14ac:dyDescent="0.25">
      <c r="C544" s="10"/>
    </row>
    <row r="545" spans="3:3" x14ac:dyDescent="0.25">
      <c r="C545" s="10"/>
    </row>
    <row r="546" spans="3:3" x14ac:dyDescent="0.25">
      <c r="C546" s="10"/>
    </row>
    <row r="547" spans="3:3" x14ac:dyDescent="0.25">
      <c r="C547" s="10"/>
    </row>
  </sheetData>
  <mergeCells count="2">
    <mergeCell ref="A5:T5"/>
    <mergeCell ref="A1:T4"/>
  </mergeCells>
  <pageMargins left="0.7" right="0.7" top="0.75" bottom="0.75" header="0.3" footer="0.3"/>
  <pageSetup paperSize="9" orientation="portrait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86CFFC8156E69488D98CB45B8D75224" ma:contentTypeVersion="10" ma:contentTypeDescription="Создание документа." ma:contentTypeScope="" ma:versionID="30af224d17e0014c70b6397b3c80626c">
  <xsd:schema xmlns:xsd="http://www.w3.org/2001/XMLSchema" xmlns:xs="http://www.w3.org/2001/XMLSchema" xmlns:p="http://schemas.microsoft.com/office/2006/metadata/properties" xmlns:ns2="7a97e694-10c5-420b-92b7-61bf41189e72" targetNamespace="http://schemas.microsoft.com/office/2006/metadata/properties" ma:root="true" ma:fieldsID="b831be16b1d3df2513f53e1cd8a125e5" ns2:_="">
    <xsd:import namespace="7a97e694-10c5-420b-92b7-61bf41189e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97e694-10c5-420b-92b7-61bf41189e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051E40-3528-47D6-A1CF-994CEEFF2459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e113d327-efb9-4904-aa32-5b74ab709a05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19CE6-73A4-4165-A620-24D09C00FB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FF5FDF-6021-4CB1-A5B0-921A4682C8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97e694-10c5-420b-92b7-61bf41189e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Пенсии </vt:lpstr>
    </vt:vector>
  </TitlesOfParts>
  <Manager>П.Э. Кирюхин</Manager>
  <Company>АНО "ИДПО МФЦ"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Примеры расчетных задач</dc:title>
  <dc:creator>ЕГ</dc:creator>
  <cp:lastModifiedBy>Светлана Григорова</cp:lastModifiedBy>
  <cp:lastPrinted>2019-02-03T17:31:12Z</cp:lastPrinted>
  <dcterms:created xsi:type="dcterms:W3CDTF">2018-10-06T12:20:32Z</dcterms:created>
  <dcterms:modified xsi:type="dcterms:W3CDTF">2020-06-14T15:36:54Z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0x010100486CFFC8156E69488D98CB45B8D75224</vt:lpwstr>
  </property>
</Properties>
</file>